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445" windowHeight="9765" firstSheet="14" activeTab="1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州对下转移支付预算表09-1" sheetId="13" r:id="rId13"/>
    <sheet name="州对下转移支付绩效目标表09-2" sheetId="14" r:id="rId14"/>
    <sheet name="新增资产配置表10" sheetId="15" r:id="rId15"/>
    <sheet name="上级转移支付补助项目支出预算表11" sheetId="16" r:id="rId16"/>
    <sheet name="部门项目中期规划预算表12" sheetId="17" r:id="rId17"/>
  </sheets>
  <definedNames>
    <definedName name="_xlnm.Print_Titles" localSheetId="3">'部门财政拨款收支预算总表02-1'!$1:$6</definedName>
    <definedName name="_xlnm.Print_Titles" localSheetId="4">'一般公共预算支出预算表02-2'!$1:$5</definedName>
    <definedName name="_xlnm.Print_Titles" localSheetId="5">一般公共预算“三公”经费支出预算表03!$1:$6</definedName>
    <definedName name="_xlnm.Print_Titles" localSheetId="9">部门政府性基金预算支出预算表06!$1:$6</definedName>
    <definedName name="_xlnm.Print_Titles" localSheetId="14">新增资产配置表10!$1:$6</definedName>
  </definedNames>
  <calcPr calcId="144525"/>
</workbook>
</file>

<file path=xl/sharedStrings.xml><?xml version="1.0" encoding="utf-8"?>
<sst xmlns="http://schemas.openxmlformats.org/spreadsheetml/2006/main" count="1217" uniqueCount="436">
  <si>
    <t>预算01-1表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</si>
  <si>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</si>
  <si>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</si>
  <si>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</si>
  <si>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</si>
  <si>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</si>
  <si>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</si>
  <si>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</si>
  <si>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</si>
  <si>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</si>
  <si>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</si>
  <si>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五、单位资金收入</t>
  </si>
  <si>
    <t xml:space="preserve">  (一)事业收入</t>
  </si>
  <si>
    <t xml:space="preserve">  (二)事业单位经营收入</t>
  </si>
  <si>
    <t xml:space="preserve">  (三)上级补助收入</t>
  </si>
  <si>
    <t xml:space="preserve">  (四)附属单位上缴收入</t>
  </si>
  <si>
    <t xml:space="preserve">  (五)其他收入</t>
  </si>
  <si>
    <t>本年收入合计</t>
  </si>
  <si>
    <t>本年支出合计</t>
  </si>
  <si>
    <t>上年结转结余</t>
  </si>
  <si>
    <t>年终结转结余</t>
  </si>
  <si>
    <t>（一）财政拨款结转结余</t>
  </si>
  <si>
    <t>（二）使用非财政拨款结余</t>
  </si>
  <si>
    <t>（二）非财政拨款结余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</si>
  <si>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</si>
  <si>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</si>
  <si>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</si>
  <si>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</si>
  <si>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</si>
  <si>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</si>
  <si>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</si>
  <si>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</si>
  <si>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</si>
  <si>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</si>
  <si>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</si>
  <si>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</si>
  <si>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</si>
  <si>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</si>
  <si>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</si>
  <si>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</si>
  <si>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</si>
  <si>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</si>
  <si>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</si>
  <si>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334001</t>
  </si>
  <si>
    <t>西双版纳傣族自治州住房公积金管理中心</t>
  </si>
  <si>
    <t>预算01-3表</t>
  </si>
  <si>
    <t>科目编码</t>
  </si>
  <si>
    <t>科目名称</t>
  </si>
  <si>
    <t>基本支出</t>
  </si>
  <si>
    <t>项目支出</t>
  </si>
  <si>
    <t>财政专户管理的支出</t>
  </si>
  <si>
    <t>单位资金</t>
  </si>
  <si>
    <t>事业支出</t>
  </si>
  <si>
    <t>事业单位
经营支出</t>
  </si>
  <si>
    <t>上级补助支出</t>
  </si>
  <si>
    <t>附属单位补助支出</t>
  </si>
  <si>
    <t>其他支出</t>
  </si>
  <si>
    <t>201</t>
  </si>
  <si>
    <t>一般公共服务支出</t>
  </si>
  <si>
    <t>20103</t>
  </si>
  <si>
    <t>政府办公厅（室）及相关机构事务</t>
  </si>
  <si>
    <t>2010350</t>
  </si>
  <si>
    <t>事业运行</t>
  </si>
  <si>
    <t>208</t>
  </si>
  <si>
    <t>社会保障和就业支出</t>
  </si>
  <si>
    <t>20805</t>
  </si>
  <si>
    <t>行政事业单位养老支出</t>
  </si>
  <si>
    <t>2080502</t>
  </si>
  <si>
    <t>事业单位离退休</t>
  </si>
  <si>
    <t>2080505</t>
  </si>
  <si>
    <t>机关事业单位基本养老保险缴费支出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</si>
  <si>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</si>
  <si>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</si>
  <si>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</si>
  <si>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</si>
  <si>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</si>
  <si>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</si>
  <si>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</si>
  <si>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</si>
  <si>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</si>
  <si>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</si>
  <si>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</si>
  <si>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</si>
  <si>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</si>
  <si>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</si>
  <si>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</si>
  <si>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</si>
  <si>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22103</t>
  </si>
  <si>
    <t>城乡社区住宅</t>
  </si>
  <si>
    <t>2210302</t>
  </si>
  <si>
    <t>住房公积金管理</t>
  </si>
  <si>
    <t>合  计</t>
  </si>
  <si>
    <t>预算02-1表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</si>
  <si>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</si>
  <si>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</si>
  <si>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</si>
  <si>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</si>
  <si>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</si>
  <si>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</si>
  <si>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</si>
  <si>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</si>
  <si>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</si>
  <si>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</si>
  <si>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部门预算支出功能分类科目</t>
  </si>
  <si>
    <t>人员经费</t>
  </si>
  <si>
    <t>公用经费</t>
  </si>
  <si>
    <t>1</t>
  </si>
  <si>
    <t>2</t>
  </si>
  <si>
    <t>3</t>
  </si>
  <si>
    <t>5</t>
  </si>
  <si>
    <t>6</t>
  </si>
  <si>
    <t>7</t>
  </si>
  <si>
    <t>预算03表</t>
  </si>
  <si>
    <t>单位：元</t>
  </si>
  <si>
    <t>“三公”经费合计</t>
  </si>
  <si>
    <t>因公出国（境）费</t>
  </si>
  <si>
    <t>公务用车购置及运行费</t>
  </si>
  <si>
    <t>公务接待费</t>
  </si>
  <si>
    <t>公务用车购置费</t>
  </si>
  <si>
    <t>公务用车运行费</t>
  </si>
  <si>
    <t>预算04表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</si>
  <si>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</si>
  <si>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</si>
  <si>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</si>
  <si>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</si>
  <si>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</si>
  <si>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</si>
  <si>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</si>
  <si>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</si>
  <si>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</si>
  <si>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</si>
  <si>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</si>
  <si>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已预拨</t>
  </si>
  <si>
    <t>已提前安排</t>
  </si>
  <si>
    <t>抵扣上年垫付资金</t>
  </si>
  <si>
    <t>本次下达</t>
  </si>
  <si>
    <t>另文下达</t>
  </si>
  <si>
    <t>事业单位
经营收入</t>
  </si>
  <si>
    <t>其中：转隶人员公用经费</t>
  </si>
  <si>
    <t>532800210000000018275</t>
  </si>
  <si>
    <t>事业人员支出工资</t>
  </si>
  <si>
    <t>30101</t>
  </si>
  <si>
    <t>基本工资</t>
  </si>
  <si>
    <t>30102</t>
  </si>
  <si>
    <t>津贴补贴</t>
  </si>
  <si>
    <t>30107</t>
  </si>
  <si>
    <t>绩效工资</t>
  </si>
  <si>
    <t>532800210000000018276</t>
  </si>
  <si>
    <t>月奖励性绩效工资</t>
  </si>
  <si>
    <t>532800210000000018278</t>
  </si>
  <si>
    <t>社会保障缴费</t>
  </si>
  <si>
    <t>30108</t>
  </si>
  <si>
    <t>机关事业单位基本养老保险缴费</t>
  </si>
  <si>
    <t>30110</t>
  </si>
  <si>
    <t>职工基本医疗保险缴费</t>
  </si>
  <si>
    <t>30111</t>
  </si>
  <si>
    <t>公务员医疗补助缴费</t>
  </si>
  <si>
    <t>30112</t>
  </si>
  <si>
    <t>其他社会保障缴费</t>
  </si>
  <si>
    <t>532800210000000018283</t>
  </si>
  <si>
    <t>30113</t>
  </si>
  <si>
    <t>532800210000000018308</t>
  </si>
  <si>
    <t>工会经费</t>
  </si>
  <si>
    <t>30228</t>
  </si>
  <si>
    <t>532800210000000018310</t>
  </si>
  <si>
    <t>福利费</t>
  </si>
  <si>
    <t>30229</t>
  </si>
  <si>
    <t>532800210000000018372</t>
  </si>
  <si>
    <t>其他公用支出</t>
  </si>
  <si>
    <t>30214</t>
  </si>
  <si>
    <t>租赁费</t>
  </si>
  <si>
    <t>532800210000000018373</t>
  </si>
  <si>
    <t>一般公用经费</t>
  </si>
  <si>
    <t>30201</t>
  </si>
  <si>
    <t>办公费</t>
  </si>
  <si>
    <t>30205</t>
  </si>
  <si>
    <t>水费</t>
  </si>
  <si>
    <t>30206</t>
  </si>
  <si>
    <t>电费</t>
  </si>
  <si>
    <t>30207</t>
  </si>
  <si>
    <t>邮电费</t>
  </si>
  <si>
    <t>30209</t>
  </si>
  <si>
    <t>物业管理费</t>
  </si>
  <si>
    <t>30211</t>
  </si>
  <si>
    <t>差旅费</t>
  </si>
  <si>
    <t>30213</t>
  </si>
  <si>
    <t>维修（护）费</t>
  </si>
  <si>
    <t>30216</t>
  </si>
  <si>
    <t>培训费</t>
  </si>
  <si>
    <t>30218</t>
  </si>
  <si>
    <t>专用材料费</t>
  </si>
  <si>
    <t>30227</t>
  </si>
  <si>
    <t>委托业务费</t>
  </si>
  <si>
    <t>30239</t>
  </si>
  <si>
    <t>其他交通费用</t>
  </si>
  <si>
    <t>30299</t>
  </si>
  <si>
    <t>其他商品和服务支出</t>
  </si>
  <si>
    <t>31002</t>
  </si>
  <si>
    <t>办公设备购置</t>
  </si>
  <si>
    <t>532800231100001275493</t>
  </si>
  <si>
    <t>驻村队员生活补助</t>
  </si>
  <si>
    <t>30305</t>
  </si>
  <si>
    <t>生活补助</t>
  </si>
  <si>
    <t>532800231100001281932</t>
  </si>
  <si>
    <t>其他人员支出</t>
  </si>
  <si>
    <t>30199</t>
  </si>
  <si>
    <t>其他工资福利支出</t>
  </si>
  <si>
    <t>预算05-1表</t>
  </si>
  <si>
    <t>项目分类</t>
  </si>
  <si>
    <t>项目单位</t>
  </si>
  <si>
    <t>经济科目编码</t>
  </si>
  <si>
    <t>经济科目名称</t>
  </si>
  <si>
    <t>本年拨款</t>
  </si>
  <si>
    <t>其中：本次下达</t>
  </si>
  <si>
    <t>住房公积金贷款抵押登记费用专项经费</t>
  </si>
  <si>
    <t>313 事业发展类</t>
  </si>
  <si>
    <t>532800200000000000548</t>
  </si>
  <si>
    <t>本级一公积金业务运行保障工作专项经费</t>
  </si>
  <si>
    <t>532800221100000180722</t>
  </si>
  <si>
    <t>住房公积金综合业务管理信息系统升级项目专项资金</t>
  </si>
  <si>
    <t>532800231100001104215</t>
  </si>
  <si>
    <t>31007</t>
  </si>
  <si>
    <t>信息网络及软件购置更新</t>
  </si>
  <si>
    <t>数据全生命周期安全防护体系建设专项资金</t>
  </si>
  <si>
    <t>532800241100002062962</t>
  </si>
  <si>
    <t>预算05-2表</t>
  </si>
  <si>
    <t>单位名称、项目名称</t>
  </si>
  <si>
    <t>项目年度绩效目标</t>
  </si>
  <si>
    <t>一级指标</t>
  </si>
  <si>
    <t>二级指标</t>
  </si>
  <si>
    <t>三级指标</t>
  </si>
  <si>
    <t>指标性质</t>
  </si>
  <si>
    <t>指标值</t>
  </si>
  <si>
    <t>度量单位</t>
  </si>
  <si>
    <t>指标属性</t>
  </si>
  <si>
    <t>指标内容</t>
  </si>
  <si>
    <t>州住房公积金积金贷款抵押登记费用项目保障州住房公积金管理中心贷款业务正常运行，保障住房公积金贷款业务工作的有序开展，保障贷款风险控制，确保公积金保值增值，促进公积金业务发展，规范公积金服务收费项目，更好的服务缴存职工。</t>
  </si>
  <si>
    <t>产出指标</t>
  </si>
  <si>
    <t>数量指标</t>
  </si>
  <si>
    <t>公积金贷款额</t>
  </si>
  <si>
    <t>&gt;</t>
  </si>
  <si>
    <t>亿元</t>
  </si>
  <si>
    <t>定量指标</t>
  </si>
  <si>
    <t>住房公积金管理委员下达的任务指标数，系住房公积金贷款需完成额度</t>
  </si>
  <si>
    <t>质量指标</t>
  </si>
  <si>
    <t>公积金贷款完成情况</t>
  </si>
  <si>
    <t>100</t>
  </si>
  <si>
    <t>%</t>
  </si>
  <si>
    <t>期末贷款完成额/期初贷款预算完成数*100%</t>
  </si>
  <si>
    <t>成本指标</t>
  </si>
  <si>
    <t>经济成本指标</t>
  </si>
  <si>
    <t>&lt;=</t>
  </si>
  <si>
    <t>15</t>
  </si>
  <si>
    <t>万元</t>
  </si>
  <si>
    <t>抵押登记支付费用。不动产登记中心相关缴费文件金额*贷款抵押登记笔数计算</t>
  </si>
  <si>
    <t>效益指标</t>
  </si>
  <si>
    <t>经济效益</t>
  </si>
  <si>
    <t>公积金增值收益</t>
  </si>
  <si>
    <t>6900</t>
  </si>
  <si>
    <t>反映公积金保值增值目标完成情况</t>
  </si>
  <si>
    <t>社会效益</t>
  </si>
  <si>
    <t>公积金贷款笔数</t>
  </si>
  <si>
    <t>800</t>
  </si>
  <si>
    <t>户</t>
  </si>
  <si>
    <t>反映住房公积金管理中心当年为职工办理抵押贷款（不包含往年按揭贷款转抵押贷款的户数，按揭贷款不动产权证出证，需职工和开发商配全办理抵押登记手续）</t>
  </si>
  <si>
    <t>可持续影响</t>
  </si>
  <si>
    <t>抵押登记费不得由贷款职工承担</t>
  </si>
  <si>
    <t>人(户)</t>
  </si>
  <si>
    <t>产生的抵押登记费不得由贷款职工承担，由公积金中心支付不动产权抵押登记部门</t>
  </si>
  <si>
    <t>满意度指标</t>
  </si>
  <si>
    <t>服务对象满意度</t>
  </si>
  <si>
    <t>缴存职工对公积金业务的满意度</t>
  </si>
  <si>
    <t>90</t>
  </si>
  <si>
    <t>满意程度比例</t>
  </si>
  <si>
    <t>"一是创新服务理念、规范服务行为、提升服务质量、改善服务环境、提高服务水平，使住房公积金业务数据安全、有序、高效运转，实现住房公积金归集、提取、贷款规模不断扩大。
二是管理更加规范有序,完成各项绩效指标，归集、提取、贷款业务完成下达的年度任务，保证增值收益完成年度预算。
三是增强服务规范化建设，提高公积金管理水平，加快推进“互联网+公积金”建设，促进公积金业务全面发展。
四是通过部署入侵防护系统、WEB应用防火墙、综合威胁探针、数据库审计系统、漏洞扫描系统、日志审计系统、运维管理系统等安全设备，构建符合等级保护2.0第三级系统防护要求的纵深防护体系。
五是通过安全管理制度落地，加强运维过程中的预警监测能力和应急处置工作，不断提高单位的抗攻击能力。
六是通过部署态势感知平台，对本中心局域网中涉及安全计算环境、安全区域边界、安全通信网络的三重防护体系的设备日志进行集中化的安全信息与事件采集、分析、响应、处置，监测与分析，实现网络安全态势感知能力，实现安全运维响应闭环，支撑中心业务稳定运营。
七是关于信息系统的密码应用要求，综合考虑平台物理和环境、网络和通信、设备和计算、应用和数据、安全管理等层面的密码应用需求，采用国家标准商用密码算法及合规密码产品、密码技术，设计合规、正确、有效的密码应用方案，从身份认证、传输安全、访问控制、应用授权等多角度进行密码应用设计，并为通过密码应用安全性评估第三级奠定基础。
通过上述工作，使我中心信息系统顺利通过等级保护测评，达到中级以上水平，强化数据全生命周期安全防护体系。"</t>
  </si>
  <si>
    <t>保障公积金业务系统安全运行</t>
  </si>
  <si>
    <t>=</t>
  </si>
  <si>
    <t>12</t>
  </si>
  <si>
    <t>月</t>
  </si>
  <si>
    <t>系统安全运行的月份</t>
  </si>
  <si>
    <t>公积金系统安全运行受益人数</t>
  </si>
  <si>
    <t>万人</t>
  </si>
  <si>
    <t>公积金缴存人数</t>
  </si>
  <si>
    <t>系统故障率</t>
  </si>
  <si>
    <t>次</t>
  </si>
  <si>
    <t>系统故障率=全年系统故障的天数/全年总天数</t>
  </si>
  <si>
    <t>项目验收合格率</t>
  </si>
  <si>
    <t>所有项目按照实际需求完成管理和优化，并顺利通过验收。</t>
  </si>
  <si>
    <t>175.83</t>
  </si>
  <si>
    <t>实际采购合同金额</t>
  </si>
  <si>
    <t>保障资金安全并实现增值收益</t>
  </si>
  <si>
    <t>&gt;=</t>
  </si>
  <si>
    <t>年终结算实现的公积金增值收益</t>
  </si>
  <si>
    <t>提升“互联网+”公共服务能力</t>
  </si>
  <si>
    <t>“互联网+”公共服务能力进一步提升</t>
  </si>
  <si>
    <t>定性指标</t>
  </si>
  <si>
    <t>反映项目建成后服务能力提升情况</t>
  </si>
  <si>
    <t>运营效率持续优化</t>
  </si>
  <si>
    <t>运营效率得到持续优化</t>
  </si>
  <si>
    <t>反映运营效率持续优化的情况</t>
  </si>
  <si>
    <t>客户满意度</t>
  </si>
  <si>
    <t>95</t>
  </si>
  <si>
    <t>（满意用户数＋基本满意用户数）/参与评价用户数*100%</t>
  </si>
  <si>
    <t>一、实现中心“集中”管理、统一核算，进一步优化住房公积金缴存、提取、贷款服务流程，加强住房公积金管理运行各层级和各环节的相互制约和监督，强化住房公积金内控制度和风险管理，增强风险管理的适时性和有效性，进一步提升住房公积金中心精细化管理水平。二、要加强数字社会、数字政府建设，提升公共服务、社会治理等数字化智能化水平。三、增强服务规范化建设，提高公积金管理水平，加快推进“互联网+公积金”建设，促进公积金业务全面发展。四、进一步提升公积金管理中心的管理及服务水平，提升全流程一体化在线服务平台功能，“加快推进互联网与政务服务的深度融合。</t>
  </si>
  <si>
    <t>平台信息化管理及优化升级的项目数</t>
  </si>
  <si>
    <t>个</t>
  </si>
  <si>
    <t>1.新居住房公积金综合业务管理信息系统对标提升改造1个；2.住房公积金电子印章系统1个；3.公积金统计分析系统1个。</t>
  </si>
  <si>
    <t>公积金业务管理信息系统升级受益人数</t>
  </si>
  <si>
    <t>万人次</t>
  </si>
  <si>
    <t>158</t>
  </si>
  <si>
    <t xml:space="preserve">实际采购合同金额
</t>
  </si>
  <si>
    <t>6000</t>
  </si>
  <si>
    <t xml:space="preserve">年终结算实现的公积金增值收益
</t>
  </si>
  <si>
    <t>一次办结率</t>
  </si>
  <si>
    <t>提升服务、健全共享利用的数据资源体系项目提升了业务的现场办结率</t>
  </si>
  <si>
    <t>项目建设对公积金业务发展的影响</t>
  </si>
  <si>
    <t>项目建设为后续公积金业务发展的影响程度</t>
  </si>
  <si>
    <t>综合服务平台建设工作总体评价</t>
  </si>
  <si>
    <t>用户满意度</t>
  </si>
  <si>
    <t>用户投诉率</t>
  </si>
  <si>
    <t>10</t>
  </si>
  <si>
    <t>投诉用户数/业务系统登记用户总数</t>
  </si>
  <si>
    <t>一是创新服务理念、规范服务行为、提升服务质量、改善服务环境、提高服务水平，使住房公积金业务有序高效运转，实现住房公积金归集、贷款规模不断扩大。
二是管理更加规范有序,完成各项绩效指标，归集、提取、贷款业务完成下达的年度任务，保证增值收益完成年度预算。
三是增强服务规范化建设，提高公积金管理水平，加快推进“互联网+公积金”建设，促进公积金业务全面发展。</t>
  </si>
  <si>
    <t>住房公积金归集完成额</t>
  </si>
  <si>
    <t>16</t>
  </si>
  <si>
    <t>住房公积金管理委员下达的2024任务指标数，系住房公积金归集需完成额度</t>
  </si>
  <si>
    <t>住房公积金提取完成额</t>
  </si>
  <si>
    <t>14</t>
  </si>
  <si>
    <t>住房公积金管理委员下达的任务指标数，系住房公积金提取需完成额度</t>
  </si>
  <si>
    <t>住房公积金贷款完成额</t>
  </si>
  <si>
    <t>公积金归集完成情况</t>
  </si>
  <si>
    <t>期末公积金归集完成额/公积金年初归集预算数*100%</t>
  </si>
  <si>
    <t>公积金提取完成情况</t>
  </si>
  <si>
    <t>期末公积金提取完成额/公积金年初提取预算数*100%</t>
  </si>
  <si>
    <t>期末公积金贷款完成额/公积金年初贷款预算数*100%</t>
  </si>
  <si>
    <t>为职工办理公积金贷款户数</t>
  </si>
  <si>
    <t>600</t>
  </si>
  <si>
    <t>公积金管理中心全年为职工办理贷款业务户数</t>
  </si>
  <si>
    <t>为职工办理公积金提取户数</t>
  </si>
  <si>
    <t>15000</t>
  </si>
  <si>
    <t>人次</t>
  </si>
  <si>
    <t>公积金管理中心全年为职工办理提取业务人次</t>
  </si>
  <si>
    <t>住房公积金业务正常运转</t>
  </si>
  <si>
    <t>正常运转</t>
  </si>
  <si>
    <t>除国家法定假日正常开展业务受理</t>
  </si>
  <si>
    <t>服务对象满意度指标</t>
  </si>
  <si>
    <t>预算06表</t>
  </si>
  <si>
    <t>政府性基金预算支出预算表</t>
  </si>
  <si>
    <t>本年政府性基金预算支出</t>
  </si>
  <si>
    <t>说明：本单位无此公开事项</t>
  </si>
  <si>
    <t>预算07表</t>
  </si>
  <si>
    <t>预算项目</t>
  </si>
  <si>
    <t>采购项目</t>
  </si>
  <si>
    <t>采购品目</t>
  </si>
  <si>
    <t>计量
单位</t>
  </si>
  <si>
    <t>数量</t>
  </si>
  <si>
    <t>面向中小企业预留资金</t>
  </si>
  <si>
    <t>政府性
基金</t>
  </si>
  <si>
    <t>国有资本经营收益</t>
  </si>
  <si>
    <t>财政专户管理的收入</t>
  </si>
  <si>
    <t>保密柜</t>
  </si>
  <si>
    <t>A05010504 保密柜</t>
  </si>
  <si>
    <t>A4纸采购</t>
  </si>
  <si>
    <t>A05040101 复印纸</t>
  </si>
  <si>
    <t>件</t>
  </si>
  <si>
    <t>SSL证书</t>
  </si>
  <si>
    <t>A08060301 基础软件</t>
  </si>
  <si>
    <t>年</t>
  </si>
  <si>
    <t>网址国内证书</t>
  </si>
  <si>
    <t>麒麟操作系统</t>
  </si>
  <si>
    <t>套</t>
  </si>
  <si>
    <t>新居住房公积金综合业务管理信息系统对标提升改造软件升级费</t>
  </si>
  <si>
    <t>A0806030302 行业应用软件</t>
  </si>
  <si>
    <t>住房公积金统计分析查询系统</t>
  </si>
  <si>
    <t>预算08表</t>
  </si>
  <si>
    <t>政府购买服务项目</t>
  </si>
  <si>
    <t>政府购买服务目录</t>
  </si>
  <si>
    <t>预算09-1表</t>
  </si>
  <si>
    <t>2025年州对下转移支付预算表</t>
  </si>
  <si>
    <t>单位名称（项目）</t>
  </si>
  <si>
    <t>地区</t>
  </si>
  <si>
    <t>政府性基金</t>
  </si>
  <si>
    <t>景洪市</t>
  </si>
  <si>
    <t>勐海县</t>
  </si>
  <si>
    <t>勐腊县</t>
  </si>
  <si>
    <t>预算09-2表</t>
  </si>
  <si>
    <t>2025年州对下转移支付绩效目标表</t>
  </si>
  <si>
    <t>预算10表</t>
  </si>
  <si>
    <t>资产类别</t>
  </si>
  <si>
    <t>资产分类代码.名称</t>
  </si>
  <si>
    <t>资产名称</t>
  </si>
  <si>
    <t>计量单位</t>
  </si>
  <si>
    <t>财政部门批复数（元）</t>
  </si>
  <si>
    <t>单价</t>
  </si>
  <si>
    <t>金额</t>
  </si>
  <si>
    <t>A02 设备</t>
  </si>
  <si>
    <t>A02010307 安全审计设备</t>
  </si>
  <si>
    <t>国密堡垒机</t>
  </si>
  <si>
    <t>台</t>
  </si>
  <si>
    <t>A02010399 其他信息安全设备</t>
  </si>
  <si>
    <t>安全接入网关</t>
  </si>
  <si>
    <t>服务器密码机</t>
  </si>
  <si>
    <t>A02010499 其他终端设备</t>
  </si>
  <si>
    <t>信息交互终端</t>
  </si>
  <si>
    <t>A02021120 高拍仪</t>
  </si>
  <si>
    <t>高拍仪</t>
  </si>
  <si>
    <t>A02029900 其他办公设备</t>
  </si>
  <si>
    <t>A02091101 录像机</t>
  </si>
  <si>
    <t>NVR录像机</t>
  </si>
  <si>
    <t>A07 物资</t>
  </si>
  <si>
    <t>A07010701 门、门槛</t>
  </si>
  <si>
    <t>防盗门</t>
  </si>
  <si>
    <t>A07010707 锁</t>
  </si>
  <si>
    <t>智能密码钥匙</t>
  </si>
  <si>
    <t>A08 无形资产</t>
  </si>
  <si>
    <t>OCR识别服务系统</t>
  </si>
  <si>
    <t>“中小企业融资信用平台”对接住房公积金系统接口</t>
  </si>
  <si>
    <t>“高效办成一件事”对接住房公积金系统接口</t>
  </si>
  <si>
    <t>业务电子档案管理信息系统</t>
  </si>
  <si>
    <t>人民银行征信信息共享接入系统</t>
  </si>
  <si>
    <t>住房公积金电子印章系统</t>
  </si>
  <si>
    <t>全国住房公积金数据共享平台接入系统</t>
  </si>
  <si>
    <t>数字存证系统</t>
  </si>
  <si>
    <t>数据库系统管理软件</t>
  </si>
  <si>
    <t>新居住房公积金综合业务管理信息系统</t>
  </si>
  <si>
    <t>A08060303 应用软件</t>
  </si>
  <si>
    <t>密钥管理系统</t>
  </si>
  <si>
    <t>数据库加密系统</t>
  </si>
  <si>
    <t>预算11表</t>
  </si>
  <si>
    <t>上级补助</t>
  </si>
  <si>
    <t>预算12表</t>
  </si>
  <si>
    <t>项目级次</t>
  </si>
  <si>
    <t>2025年</t>
  </si>
  <si>
    <t>2026年</t>
  </si>
  <si>
    <t>2027年</t>
  </si>
  <si>
    <t>本级</t>
  </si>
</sst>
</file>

<file path=xl/styles.xml><?xml version="1.0" encoding="utf-8"?>
<styleSheet xmlns="http://schemas.openxmlformats.org/spreadsheetml/2006/main">
  <numFmts count="9">
    <numFmt numFmtId="176" formatCode="yyyy\-mm\-dd"/>
    <numFmt numFmtId="177" formatCode="#,##0.00;\-#,##0.00;;@"/>
    <numFmt numFmtId="178" formatCode="yyyy\-mm\-dd\ hh:mm:ss"/>
    <numFmt numFmtId="179" formatCode="hh:mm:ss"/>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80" formatCode="#,##0;\-#,##0;;@"/>
  </numFmts>
  <fonts count="43">
    <font>
      <sz val="9"/>
      <color rgb="FF000000"/>
      <name val="宋体"/>
      <charset val="134"/>
    </font>
    <font>
      <sz val="10"/>
      <color rgb="FF000000"/>
      <name val="宋体"/>
      <charset val="134"/>
      <scheme val="minor"/>
    </font>
    <font>
      <sz val="9"/>
      <color rgb="FF000000"/>
      <name val="SimSun"/>
      <charset val="134"/>
    </font>
    <font>
      <b/>
      <sz val="21"/>
      <color rgb="FF000000"/>
      <name val="SimSun"/>
      <charset val="134"/>
    </font>
    <font>
      <sz val="11.25"/>
      <color rgb="FF000000"/>
      <name val="SimSun"/>
      <charset val="134"/>
    </font>
    <font>
      <sz val="9"/>
      <name val="宋体"/>
      <charset val="134"/>
    </font>
    <font>
      <sz val="11.25"/>
      <name val="SimSun"/>
      <charset val="134"/>
    </font>
    <font>
      <sz val="9"/>
      <color rgb="FF000000"/>
      <name val="宋体"/>
      <charset val="134"/>
      <scheme val="minor"/>
    </font>
    <font>
      <b/>
      <sz val="21"/>
      <color rgb="FF000000"/>
      <name val="宋体"/>
      <charset val="134"/>
    </font>
    <font>
      <sz val="11.25"/>
      <name val="宋体"/>
      <charset val="134"/>
    </font>
    <font>
      <sz val="11.25"/>
      <color rgb="FF000000"/>
      <name val="宋体"/>
      <charset val="134"/>
    </font>
    <font>
      <sz val="11.25"/>
      <name val="Microsoft YaHei UI"/>
      <charset val="134"/>
    </font>
    <font>
      <sz val="10"/>
      <color rgb="FF000000"/>
      <name val="宋体"/>
      <charset val="134"/>
    </font>
    <font>
      <sz val="10"/>
      <color rgb="FFFFFFFF"/>
      <name val="宋体"/>
      <charset val="134"/>
      <scheme val="minor"/>
    </font>
    <font>
      <sz val="11"/>
      <color rgb="FF000000"/>
      <name val="SimSun"/>
      <charset val="134"/>
    </font>
    <font>
      <sz val="10"/>
      <color rgb="FF000000"/>
      <name val="SimSun"/>
      <charset val="134"/>
    </font>
    <font>
      <sz val="11.25"/>
      <color rgb="FF000000"/>
      <name val="Calibri"/>
      <charset val="134"/>
    </font>
    <font>
      <sz val="21"/>
      <color rgb="FF000000"/>
      <name val="SimSun"/>
      <charset val="134"/>
    </font>
    <font>
      <b/>
      <sz val="11.25"/>
      <color rgb="FF000000"/>
      <name val="SimSun"/>
      <charset val="134"/>
    </font>
    <font>
      <sz val="9"/>
      <name val="SimSun"/>
      <charset val="134"/>
    </font>
    <font>
      <b/>
      <sz val="9"/>
      <color rgb="FF000000"/>
      <name val="SimSun"/>
      <charset val="134"/>
    </font>
    <font>
      <b/>
      <sz val="9"/>
      <name val="SimSun"/>
      <charset val="134"/>
    </font>
    <font>
      <sz val="11"/>
      <color rgb="FF000000"/>
      <name val="宋体"/>
      <charset val="134"/>
      <scheme val="minor"/>
    </font>
    <font>
      <sz val="11"/>
      <color theme="0"/>
      <name val="宋体"/>
      <charset val="0"/>
      <scheme val="minor"/>
    </font>
    <font>
      <sz val="11"/>
      <color rgb="FF9C0006"/>
      <name val="宋体"/>
      <charset val="0"/>
      <scheme val="minor"/>
    </font>
    <font>
      <sz val="11"/>
      <color theme="1"/>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9"/>
        <bgColor indexed="64"/>
      </patternFill>
    </fill>
    <fill>
      <patternFill patternType="solid">
        <fgColor theme="7"/>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8"/>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A5A5A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599993896298105"/>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7">
    <xf numFmtId="0" fontId="0" fillId="0" borderId="0">
      <alignment vertical="top"/>
      <protection locked="0"/>
    </xf>
    <xf numFmtId="42" fontId="29" fillId="0" borderId="0" applyFont="0" applyFill="0" applyBorder="0" applyAlignment="0" applyProtection="0">
      <alignment vertical="center"/>
    </xf>
    <xf numFmtId="0" fontId="25" fillId="21" borderId="0" applyNumberFormat="0" applyBorder="0" applyAlignment="0" applyProtection="0">
      <alignment vertical="center"/>
    </xf>
    <xf numFmtId="0" fontId="36" fillId="17" borderId="14" applyNumberFormat="0" applyAlignment="0" applyProtection="0">
      <alignment vertical="center"/>
    </xf>
    <xf numFmtId="44" fontId="29" fillId="0" borderId="0" applyFont="0" applyFill="0" applyBorder="0" applyAlignment="0" applyProtection="0">
      <alignment vertical="center"/>
    </xf>
    <xf numFmtId="41" fontId="29" fillId="0" borderId="0" applyFont="0" applyFill="0" applyBorder="0" applyAlignment="0" applyProtection="0">
      <alignment vertical="center"/>
    </xf>
    <xf numFmtId="178" fontId="5" fillId="0" borderId="7">
      <alignment horizontal="right" vertical="center"/>
    </xf>
    <xf numFmtId="0" fontId="25" fillId="9" borderId="0" applyNumberFormat="0" applyBorder="0" applyAlignment="0" applyProtection="0">
      <alignment vertical="center"/>
    </xf>
    <xf numFmtId="0" fontId="24" fillId="4" borderId="0" applyNumberFormat="0" applyBorder="0" applyAlignment="0" applyProtection="0">
      <alignment vertical="center"/>
    </xf>
    <xf numFmtId="43" fontId="29" fillId="0" borderId="0" applyFont="0" applyFill="0" applyBorder="0" applyAlignment="0" applyProtection="0">
      <alignment vertical="center"/>
    </xf>
    <xf numFmtId="0" fontId="23" fillId="27" borderId="0" applyNumberFormat="0" applyBorder="0" applyAlignment="0" applyProtection="0">
      <alignment vertical="center"/>
    </xf>
    <xf numFmtId="0" fontId="33" fillId="0" borderId="0" applyNumberFormat="0" applyFill="0" applyBorder="0" applyAlignment="0" applyProtection="0">
      <alignment vertical="center"/>
    </xf>
    <xf numFmtId="9" fontId="29" fillId="0" borderId="0" applyFont="0" applyFill="0" applyBorder="0" applyAlignment="0" applyProtection="0">
      <alignment vertical="center"/>
    </xf>
    <xf numFmtId="176" fontId="5" fillId="0" borderId="7">
      <alignment horizontal="right" vertical="center"/>
    </xf>
    <xf numFmtId="0" fontId="41" fillId="0" borderId="0" applyNumberFormat="0" applyFill="0" applyBorder="0" applyAlignment="0" applyProtection="0">
      <alignment vertical="center"/>
    </xf>
    <xf numFmtId="0" fontId="29" fillId="16" borderId="18" applyNumberFormat="0" applyFont="0" applyAlignment="0" applyProtection="0">
      <alignment vertical="center"/>
    </xf>
    <xf numFmtId="0" fontId="23" fillId="30" borderId="0" applyNumberFormat="0" applyBorder="0" applyAlignment="0" applyProtection="0">
      <alignment vertical="center"/>
    </xf>
    <xf numFmtId="0" fontId="3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5" fillId="0" borderId="15" applyNumberFormat="0" applyFill="0" applyAlignment="0" applyProtection="0">
      <alignment vertical="center"/>
    </xf>
    <xf numFmtId="0" fontId="27" fillId="0" borderId="15" applyNumberFormat="0" applyFill="0" applyAlignment="0" applyProtection="0">
      <alignment vertical="center"/>
    </xf>
    <xf numFmtId="0" fontId="23" fillId="13" borderId="0" applyNumberFormat="0" applyBorder="0" applyAlignment="0" applyProtection="0">
      <alignment vertical="center"/>
    </xf>
    <xf numFmtId="0" fontId="31" fillId="0" borderId="17" applyNumberFormat="0" applyFill="0" applyAlignment="0" applyProtection="0">
      <alignment vertical="center"/>
    </xf>
    <xf numFmtId="0" fontId="23" fillId="3" borderId="0" applyNumberFormat="0" applyBorder="0" applyAlignment="0" applyProtection="0">
      <alignment vertical="center"/>
    </xf>
    <xf numFmtId="0" fontId="37" fillId="8" borderId="19" applyNumberFormat="0" applyAlignment="0" applyProtection="0">
      <alignment vertical="center"/>
    </xf>
    <xf numFmtId="0" fontId="26" fillId="8" borderId="14" applyNumberFormat="0" applyAlignment="0" applyProtection="0">
      <alignment vertical="center"/>
    </xf>
    <xf numFmtId="0" fontId="38" fillId="26" borderId="20" applyNumberFormat="0" applyAlignment="0" applyProtection="0">
      <alignment vertical="center"/>
    </xf>
    <xf numFmtId="0" fontId="25" fillId="20" borderId="0" applyNumberFormat="0" applyBorder="0" applyAlignment="0" applyProtection="0">
      <alignment vertical="center"/>
    </xf>
    <xf numFmtId="0" fontId="23" fillId="25" borderId="0" applyNumberFormat="0" applyBorder="0" applyAlignment="0" applyProtection="0">
      <alignment vertical="center"/>
    </xf>
    <xf numFmtId="0" fontId="30" fillId="0" borderId="16" applyNumberFormat="0" applyFill="0" applyAlignment="0" applyProtection="0">
      <alignment vertical="center"/>
    </xf>
    <xf numFmtId="0" fontId="42" fillId="0" borderId="21" applyNumberFormat="0" applyFill="0" applyAlignment="0" applyProtection="0">
      <alignment vertical="center"/>
    </xf>
    <xf numFmtId="0" fontId="39" fillId="29" borderId="0" applyNumberFormat="0" applyBorder="0" applyAlignment="0" applyProtection="0">
      <alignment vertical="center"/>
    </xf>
    <xf numFmtId="0" fontId="34" fillId="15" borderId="0" applyNumberFormat="0" applyBorder="0" applyAlignment="0" applyProtection="0">
      <alignment vertical="center"/>
    </xf>
    <xf numFmtId="10" fontId="5" fillId="0" borderId="7">
      <alignment horizontal="right" vertical="center"/>
    </xf>
    <xf numFmtId="0" fontId="25" fillId="19" borderId="0" applyNumberFormat="0" applyBorder="0" applyAlignment="0" applyProtection="0">
      <alignment vertical="center"/>
    </xf>
    <xf numFmtId="0" fontId="23" fillId="18" borderId="0" applyNumberFormat="0" applyBorder="0" applyAlignment="0" applyProtection="0">
      <alignment vertical="center"/>
    </xf>
    <xf numFmtId="0" fontId="25" fillId="7" borderId="0" applyNumberFormat="0" applyBorder="0" applyAlignment="0" applyProtection="0">
      <alignment vertical="center"/>
    </xf>
    <xf numFmtId="0" fontId="25" fillId="24" borderId="0" applyNumberFormat="0" applyBorder="0" applyAlignment="0" applyProtection="0">
      <alignment vertical="center"/>
    </xf>
    <xf numFmtId="0" fontId="25" fillId="12" borderId="0" applyNumberFormat="0" applyBorder="0" applyAlignment="0" applyProtection="0">
      <alignment vertical="center"/>
    </xf>
    <xf numFmtId="0" fontId="25" fillId="32" borderId="0" applyNumberFormat="0" applyBorder="0" applyAlignment="0" applyProtection="0">
      <alignment vertical="center"/>
    </xf>
    <xf numFmtId="0" fontId="23" fillId="2" borderId="0" applyNumberFormat="0" applyBorder="0" applyAlignment="0" applyProtection="0">
      <alignment vertical="center"/>
    </xf>
    <xf numFmtId="0" fontId="23" fillId="11" borderId="0" applyNumberFormat="0" applyBorder="0" applyAlignment="0" applyProtection="0">
      <alignment vertical="center"/>
    </xf>
    <xf numFmtId="0" fontId="25" fillId="31" borderId="0" applyNumberFormat="0" applyBorder="0" applyAlignment="0" applyProtection="0">
      <alignment vertical="center"/>
    </xf>
    <xf numFmtId="0" fontId="25" fillId="28" borderId="0" applyNumberFormat="0" applyBorder="0" applyAlignment="0" applyProtection="0">
      <alignment vertical="center"/>
    </xf>
    <xf numFmtId="0" fontId="23" fillId="14" borderId="0" applyNumberFormat="0" applyBorder="0" applyAlignment="0" applyProtection="0">
      <alignment vertical="center"/>
    </xf>
    <xf numFmtId="0" fontId="25" fillId="6" borderId="0" applyNumberFormat="0" applyBorder="0" applyAlignment="0" applyProtection="0">
      <alignment vertical="center"/>
    </xf>
    <xf numFmtId="0" fontId="23" fillId="23" borderId="0" applyNumberFormat="0" applyBorder="0" applyAlignment="0" applyProtection="0">
      <alignment vertical="center"/>
    </xf>
    <xf numFmtId="0" fontId="23" fillId="10" borderId="0" applyNumberFormat="0" applyBorder="0" applyAlignment="0" applyProtection="0">
      <alignment vertical="center"/>
    </xf>
    <xf numFmtId="0" fontId="25" fillId="5" borderId="0" applyNumberFormat="0" applyBorder="0" applyAlignment="0" applyProtection="0">
      <alignment vertical="center"/>
    </xf>
    <xf numFmtId="0" fontId="23" fillId="22" borderId="0" applyNumberFormat="0" applyBorder="0" applyAlignment="0" applyProtection="0">
      <alignment vertical="center"/>
    </xf>
    <xf numFmtId="177" fontId="5" fillId="0" borderId="7">
      <alignment horizontal="right" vertical="center"/>
    </xf>
    <xf numFmtId="49" fontId="5" fillId="0" borderId="7">
      <alignment horizontal="left" vertical="center" wrapText="1"/>
    </xf>
    <xf numFmtId="177" fontId="5" fillId="0" borderId="7">
      <alignment horizontal="right" vertical="center"/>
    </xf>
    <xf numFmtId="179" fontId="5" fillId="0" borderId="7">
      <alignment horizontal="right" vertical="center"/>
    </xf>
    <xf numFmtId="180" fontId="5" fillId="0" borderId="7">
      <alignment horizontal="right" vertical="center"/>
    </xf>
  </cellStyleXfs>
  <cellXfs count="197">
    <xf numFmtId="0" fontId="0" fillId="0" borderId="0" xfId="0" applyFont="1">
      <alignment vertical="top"/>
      <protection locked="0"/>
    </xf>
    <xf numFmtId="49" fontId="1" fillId="0" borderId="0" xfId="0" applyNumberFormat="1" applyFont="1" applyAlignment="1" applyProtection="1"/>
    <xf numFmtId="0" fontId="1" fillId="0" borderId="0" xfId="0" applyFont="1" applyAlignment="1" applyProtection="1"/>
    <xf numFmtId="0" fontId="2" fillId="0" borderId="0" xfId="0" applyFont="1" applyAlignment="1">
      <alignment horizontal="right" vertical="center"/>
      <protection locked="0"/>
    </xf>
    <xf numFmtId="0" fontId="3" fillId="0" borderId="0" xfId="0" applyFont="1" applyAlignment="1" applyProtection="1">
      <alignment horizontal="center" vertical="center"/>
    </xf>
    <xf numFmtId="0" fontId="4" fillId="0" borderId="0" xfId="0" applyFont="1" applyAlignment="1">
      <alignment horizontal="left" vertical="center"/>
      <protection locked="0"/>
    </xf>
    <xf numFmtId="0" fontId="4" fillId="0" borderId="0" xfId="0" applyFont="1" applyAlignment="1" applyProtection="1"/>
    <xf numFmtId="0" fontId="4" fillId="0" borderId="0" xfId="0" applyFont="1" applyAlignment="1">
      <alignment horizontal="right"/>
      <protection locked="0"/>
    </xf>
    <xf numFmtId="0" fontId="4" fillId="0" borderId="1" xfId="0" applyFont="1" applyBorder="1" applyAlignment="1">
      <alignment horizontal="center" vertical="center" wrapText="1"/>
      <protection locked="0"/>
    </xf>
    <xf numFmtId="0" fontId="4" fillId="0" borderId="1" xfId="0" applyFont="1" applyBorder="1" applyAlignment="1" applyProtection="1">
      <alignment horizontal="center" vertical="center" wrapText="1"/>
    </xf>
    <xf numFmtId="0" fontId="4" fillId="0" borderId="2" xfId="0" applyFont="1" applyBorder="1" applyAlignment="1" applyProtection="1">
      <alignment horizontal="center" vertical="center"/>
    </xf>
    <xf numFmtId="0" fontId="4" fillId="0" borderId="3"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0" borderId="5" xfId="0" applyFont="1" applyBorder="1" applyAlignment="1">
      <alignment horizontal="center" vertical="center" wrapText="1"/>
      <protection locked="0"/>
    </xf>
    <xf numFmtId="0" fontId="4" fillId="0" borderId="5" xfId="0" applyFont="1" applyBorder="1" applyAlignment="1" applyProtection="1">
      <alignment horizontal="center" vertical="center" wrapText="1"/>
    </xf>
    <xf numFmtId="0" fontId="4" fillId="0" borderId="6" xfId="0" applyFont="1" applyBorder="1" applyAlignment="1">
      <alignment horizontal="center" vertical="center" wrapText="1"/>
      <protection locked="0"/>
    </xf>
    <xf numFmtId="0" fontId="4" fillId="0" borderId="6" xfId="0" applyFont="1" applyBorder="1" applyAlignment="1" applyProtection="1">
      <alignment horizontal="center" vertical="center" wrapText="1"/>
    </xf>
    <xf numFmtId="0" fontId="4" fillId="0" borderId="7" xfId="0" applyFont="1" applyBorder="1" applyAlignment="1" applyProtection="1">
      <alignment horizontal="center" vertical="center"/>
    </xf>
    <xf numFmtId="0" fontId="4" fillId="0" borderId="7" xfId="0" applyFont="1" applyBorder="1" applyAlignment="1">
      <alignment horizontal="center" vertical="center"/>
      <protection locked="0"/>
    </xf>
    <xf numFmtId="49" fontId="5" fillId="0" borderId="7" xfId="53" applyNumberFormat="1" applyFont="1" applyBorder="1" applyProtection="1">
      <alignment horizontal="left" vertical="center" wrapText="1"/>
      <protection locked="0"/>
    </xf>
    <xf numFmtId="177" fontId="5" fillId="0" borderId="7" xfId="0" applyNumberFormat="1" applyFont="1" applyBorder="1" applyAlignment="1">
      <alignment horizontal="right" vertical="center"/>
      <protection locked="0"/>
    </xf>
    <xf numFmtId="49" fontId="5" fillId="0" borderId="7" xfId="53" applyNumberFormat="1" applyFont="1" applyBorder="1" applyAlignment="1" applyProtection="1">
      <alignment horizontal="left" vertical="center" wrapText="1" indent="1"/>
      <protection locked="0"/>
    </xf>
    <xf numFmtId="49" fontId="5" fillId="0" borderId="7" xfId="53" applyNumberFormat="1" applyFont="1" applyBorder="1" applyAlignment="1" applyProtection="1">
      <alignment horizontal="center" vertical="center" wrapText="1"/>
      <protection locked="0"/>
    </xf>
    <xf numFmtId="0" fontId="2" fillId="0" borderId="2" xfId="0" applyFont="1" applyBorder="1" applyAlignment="1">
      <alignment horizontal="center" vertical="center" wrapText="1"/>
      <protection locked="0"/>
    </xf>
    <xf numFmtId="0" fontId="2" fillId="0" borderId="3" xfId="0" applyFont="1" applyBorder="1" applyAlignment="1">
      <alignment horizontal="center" vertical="center" wrapText="1"/>
      <protection locked="0"/>
    </xf>
    <xf numFmtId="0" fontId="2" fillId="0" borderId="4" xfId="0" applyFont="1" applyBorder="1" applyAlignment="1">
      <alignment horizontal="center" vertical="center" wrapText="1"/>
      <protection locked="0"/>
    </xf>
    <xf numFmtId="0" fontId="4" fillId="0" borderId="1" xfId="0" applyFont="1" applyBorder="1" applyAlignment="1" applyProtection="1">
      <alignment horizontal="center" vertical="center"/>
    </xf>
    <xf numFmtId="0" fontId="4" fillId="0" borderId="5" xfId="0" applyFont="1" applyBorder="1" applyAlignment="1" applyProtection="1">
      <alignment horizontal="center" vertical="center"/>
    </xf>
    <xf numFmtId="0" fontId="4" fillId="0" borderId="6" xfId="0" applyFont="1" applyBorder="1" applyAlignment="1" applyProtection="1">
      <alignment horizontal="center" vertical="center"/>
    </xf>
    <xf numFmtId="0" fontId="2" fillId="0" borderId="7" xfId="0" applyFont="1" applyBorder="1" applyAlignment="1" applyProtection="1">
      <alignment horizontal="left" vertical="center" wrapText="1"/>
    </xf>
    <xf numFmtId="0" fontId="2" fillId="0" borderId="7" xfId="0" applyFont="1" applyBorder="1" applyAlignment="1">
      <alignment horizontal="left" vertical="center" wrapText="1"/>
      <protection locked="0"/>
    </xf>
    <xf numFmtId="0" fontId="2" fillId="0" borderId="0" xfId="0" applyFont="1" applyAlignment="1" applyProtection="1">
      <alignment horizontal="right" vertical="center"/>
    </xf>
    <xf numFmtId="0" fontId="3" fillId="0" borderId="0" xfId="0" applyFont="1" applyAlignment="1" applyProtection="1">
      <alignment horizontal="center" vertical="center" wrapText="1"/>
    </xf>
    <xf numFmtId="0" fontId="4" fillId="0" borderId="0" xfId="0" applyFont="1" applyAlignment="1" applyProtection="1">
      <alignment horizontal="left" vertical="center"/>
    </xf>
    <xf numFmtId="0" fontId="6" fillId="0" borderId="0" xfId="0" applyFont="1">
      <alignment vertical="top"/>
      <protection locked="0"/>
    </xf>
    <xf numFmtId="0" fontId="4" fillId="0" borderId="0" xfId="0" applyFont="1" applyAlignment="1" applyProtection="1">
      <alignment horizontal="right" vertical="center" wrapText="1"/>
    </xf>
    <xf numFmtId="0" fontId="4" fillId="0" borderId="2" xfId="0" applyFont="1" applyBorder="1" applyAlignment="1" applyProtection="1">
      <alignment horizontal="center" vertical="center" wrapText="1"/>
    </xf>
    <xf numFmtId="0" fontId="4" fillId="0" borderId="3" xfId="0" applyFont="1" applyBorder="1" applyAlignment="1" applyProtection="1">
      <alignment horizontal="center" vertical="center" wrapText="1"/>
    </xf>
    <xf numFmtId="0" fontId="4" fillId="0" borderId="4" xfId="0" applyFont="1" applyBorder="1" applyAlignment="1" applyProtection="1">
      <alignment horizontal="center" vertical="center" wrapText="1"/>
    </xf>
    <xf numFmtId="0" fontId="4" fillId="0" borderId="7" xfId="0" applyFont="1" applyBorder="1" applyAlignment="1" applyProtection="1">
      <alignment horizontal="center" vertical="center" wrapText="1"/>
    </xf>
    <xf numFmtId="49" fontId="5" fillId="0" borderId="7" xfId="0" applyNumberFormat="1" applyFont="1" applyBorder="1" applyAlignment="1">
      <alignment horizontal="left" vertical="center" wrapText="1"/>
      <protection locked="0"/>
    </xf>
    <xf numFmtId="49" fontId="5" fillId="0" borderId="7" xfId="0" applyNumberFormat="1" applyFont="1" applyBorder="1" applyAlignment="1">
      <alignment horizontal="left" vertical="center" wrapText="1" indent="1"/>
      <protection locked="0"/>
    </xf>
    <xf numFmtId="0" fontId="7" fillId="0" borderId="2" xfId="0" applyFont="1" applyBorder="1" applyAlignment="1">
      <alignment horizontal="center" vertical="center" wrapText="1"/>
      <protection locked="0"/>
    </xf>
    <xf numFmtId="0" fontId="7" fillId="0" borderId="3" xfId="0" applyFont="1" applyBorder="1" applyAlignment="1">
      <alignment horizontal="center" vertical="center" wrapText="1"/>
      <protection locked="0"/>
    </xf>
    <xf numFmtId="0" fontId="7" fillId="0" borderId="4" xfId="0" applyFont="1" applyBorder="1" applyAlignment="1">
      <alignment horizontal="center" vertical="center" wrapText="1"/>
      <protection locked="0"/>
    </xf>
    <xf numFmtId="0" fontId="8" fillId="0" borderId="0" xfId="0" applyFont="1" applyAlignment="1" applyProtection="1">
      <alignment horizontal="center" vertical="center"/>
    </xf>
    <xf numFmtId="0" fontId="8" fillId="0" borderId="0" xfId="0" applyFont="1" applyAlignment="1">
      <alignment horizontal="center" vertical="center"/>
      <protection locked="0"/>
    </xf>
    <xf numFmtId="0" fontId="9" fillId="0" borderId="0" xfId="0" applyFont="1" applyAlignment="1">
      <alignment horizontal="left" vertical="center"/>
      <protection locked="0"/>
    </xf>
    <xf numFmtId="0" fontId="9" fillId="0" borderId="0" xfId="0" applyFont="1" applyAlignment="1" applyProtection="1">
      <alignment vertical="center"/>
    </xf>
    <xf numFmtId="0" fontId="9" fillId="0" borderId="0" xfId="0" applyFont="1">
      <alignment vertical="top"/>
      <protection locked="0"/>
    </xf>
    <xf numFmtId="0" fontId="10" fillId="0" borderId="7" xfId="0" applyFont="1" applyBorder="1" applyAlignment="1" applyProtection="1">
      <alignment horizontal="center" vertical="center" wrapText="1"/>
    </xf>
    <xf numFmtId="0" fontId="10" fillId="0" borderId="7" xfId="0" applyFont="1" applyBorder="1" applyAlignment="1">
      <alignment horizontal="center" vertical="center"/>
      <protection locked="0"/>
    </xf>
    <xf numFmtId="0" fontId="10" fillId="0" borderId="7" xfId="0" applyFont="1" applyBorder="1" applyAlignment="1" applyProtection="1">
      <alignment horizontal="center" vertical="center"/>
    </xf>
    <xf numFmtId="0" fontId="0" fillId="0" borderId="7" xfId="0" applyFont="1" applyBorder="1" applyAlignment="1" applyProtection="1">
      <alignment horizontal="left" vertical="center" wrapText="1"/>
    </xf>
    <xf numFmtId="0" fontId="0" fillId="0" borderId="7" xfId="0" applyFont="1" applyBorder="1" applyAlignment="1" applyProtection="1">
      <alignment vertical="center" wrapText="1"/>
    </xf>
    <xf numFmtId="0" fontId="0" fillId="0" borderId="7" xfId="0" applyFont="1" applyBorder="1" applyAlignment="1" applyProtection="1">
      <alignment horizontal="center" vertical="center" wrapText="1"/>
    </xf>
    <xf numFmtId="0" fontId="0" fillId="0" borderId="7" xfId="0" applyFont="1" applyBorder="1" applyAlignment="1">
      <alignment horizontal="center" vertical="center"/>
      <protection locked="0"/>
    </xf>
    <xf numFmtId="0" fontId="0" fillId="0" borderId="7" xfId="0" applyFont="1" applyBorder="1" applyAlignment="1">
      <alignment horizontal="left" vertical="center" wrapText="1"/>
      <protection locked="0"/>
    </xf>
    <xf numFmtId="0" fontId="0" fillId="0" borderId="0" xfId="0" applyFont="1" applyAlignment="1">
      <alignment horizontal="center" vertical="top"/>
      <protection locked="0"/>
    </xf>
    <xf numFmtId="0" fontId="0" fillId="0" borderId="0" xfId="0" applyFont="1" applyAlignment="1">
      <alignment horizontal="right" vertical="center" wrapText="1"/>
      <protection locked="0"/>
    </xf>
    <xf numFmtId="0" fontId="11" fillId="0" borderId="0" xfId="0" applyFont="1">
      <alignment vertical="top"/>
      <protection locked="0"/>
    </xf>
    <xf numFmtId="0" fontId="12" fillId="0" borderId="0" xfId="0" applyFont="1" applyAlignment="1" applyProtection="1"/>
    <xf numFmtId="0" fontId="12" fillId="0" borderId="0" xfId="0" applyFont="1" applyAlignment="1" applyProtection="1">
      <alignment horizontal="right" vertical="center"/>
    </xf>
    <xf numFmtId="0" fontId="8" fillId="0" borderId="0" xfId="0" applyFont="1" applyAlignment="1" applyProtection="1">
      <alignment horizontal="center" vertical="center" wrapText="1"/>
    </xf>
    <xf numFmtId="0" fontId="10" fillId="0" borderId="0" xfId="0" applyFont="1" applyAlignment="1" applyProtection="1">
      <alignment horizontal="left" vertical="center" wrapText="1"/>
    </xf>
    <xf numFmtId="0" fontId="10" fillId="0" borderId="0" xfId="0" applyFont="1" applyAlignment="1" applyProtection="1">
      <alignment wrapText="1"/>
    </xf>
    <xf numFmtId="0" fontId="10" fillId="0" borderId="0" xfId="0" applyFont="1" applyAlignment="1" applyProtection="1">
      <alignment horizontal="right" wrapText="1"/>
    </xf>
    <xf numFmtId="0" fontId="9" fillId="0" borderId="0" xfId="0" applyFont="1" applyAlignment="1" applyProtection="1">
      <alignment wrapText="1"/>
    </xf>
    <xf numFmtId="0" fontId="10" fillId="0" borderId="1" xfId="0" applyFont="1" applyBorder="1" applyAlignment="1" applyProtection="1">
      <alignment horizontal="center" vertical="center"/>
    </xf>
    <xf numFmtId="0" fontId="10" fillId="0" borderId="6" xfId="0" applyFont="1" applyBorder="1" applyAlignment="1" applyProtection="1">
      <alignment horizontal="center" vertical="center"/>
    </xf>
    <xf numFmtId="0" fontId="10" fillId="0" borderId="5" xfId="0" applyFont="1" applyBorder="1" applyAlignment="1" applyProtection="1">
      <alignment horizontal="center" vertical="center"/>
    </xf>
    <xf numFmtId="0" fontId="10" fillId="0" borderId="1" xfId="0" applyFont="1" applyBorder="1" applyAlignment="1" applyProtection="1">
      <alignment horizontal="center" vertical="center" wrapText="1"/>
    </xf>
    <xf numFmtId="0" fontId="10" fillId="0" borderId="8" xfId="0" applyFont="1" applyBorder="1" applyAlignment="1" applyProtection="1">
      <alignment horizontal="center" vertical="center" wrapText="1"/>
    </xf>
    <xf numFmtId="0" fontId="9" fillId="0" borderId="7" xfId="0" applyFont="1" applyBorder="1" applyAlignment="1" applyProtection="1">
      <alignment horizontal="center" vertical="center"/>
    </xf>
    <xf numFmtId="0" fontId="0" fillId="0" borderId="0" xfId="0" applyFont="1" applyAlignment="1">
      <alignment horizontal="right" vertical="center"/>
      <protection locked="0"/>
    </xf>
    <xf numFmtId="0" fontId="10" fillId="0" borderId="0" xfId="0" applyFont="1" applyAlignment="1">
      <alignment horizontal="right"/>
      <protection locked="0"/>
    </xf>
    <xf numFmtId="0" fontId="9" fillId="0" borderId="7" xfId="0" applyFont="1" applyBorder="1" applyAlignment="1">
      <alignment horizontal="center" vertical="center" wrapText="1"/>
      <protection locked="0"/>
    </xf>
    <xf numFmtId="0" fontId="1" fillId="0" borderId="0" xfId="0" applyFont="1" applyAlignment="1" applyProtection="1">
      <alignment wrapText="1"/>
    </xf>
    <xf numFmtId="0" fontId="1" fillId="0" borderId="0" xfId="0" applyFont="1" applyAlignment="1">
      <protection locked="0"/>
    </xf>
    <xf numFmtId="0" fontId="7" fillId="0" borderId="0" xfId="0" applyFont="1" applyAlignment="1">
      <alignment vertical="top" wrapText="1"/>
      <protection locked="0"/>
    </xf>
    <xf numFmtId="0" fontId="4" fillId="0" borderId="0" xfId="0" applyFont="1" applyAlignment="1" applyProtection="1">
      <alignment horizontal="left" vertical="center" wrapText="1"/>
    </xf>
    <xf numFmtId="0" fontId="4" fillId="0" borderId="0" xfId="0" applyFont="1" applyAlignment="1" applyProtection="1">
      <alignment wrapText="1"/>
    </xf>
    <xf numFmtId="0" fontId="4" fillId="0" borderId="0" xfId="0" applyFont="1" applyAlignment="1">
      <alignment vertical="top" wrapText="1"/>
      <protection locked="0"/>
    </xf>
    <xf numFmtId="0" fontId="4" fillId="0" borderId="9" xfId="0" applyFont="1" applyBorder="1" applyAlignment="1" applyProtection="1">
      <alignment horizontal="center" vertical="center" wrapText="1"/>
    </xf>
    <xf numFmtId="0" fontId="4" fillId="0" borderId="9" xfId="0" applyFont="1" applyBorder="1" applyAlignment="1">
      <alignment horizontal="center" vertical="center" wrapText="1"/>
      <protection locked="0"/>
    </xf>
    <xf numFmtId="0" fontId="4" fillId="0" borderId="10" xfId="0" applyFont="1" applyBorder="1" applyAlignment="1" applyProtection="1">
      <alignment horizontal="center" vertical="center" wrapText="1"/>
    </xf>
    <xf numFmtId="0" fontId="4" fillId="0" borderId="10" xfId="0" applyFont="1" applyBorder="1" applyAlignment="1">
      <alignment horizontal="center" vertical="center" wrapText="1"/>
      <protection locked="0"/>
    </xf>
    <xf numFmtId="0" fontId="4" fillId="0" borderId="11" xfId="0" applyFont="1" applyBorder="1" applyAlignment="1" applyProtection="1">
      <alignment horizontal="center" vertical="center" wrapText="1"/>
    </xf>
    <xf numFmtId="0" fontId="4" fillId="0" borderId="11" xfId="0" applyFont="1" applyBorder="1" applyAlignment="1">
      <alignment horizontal="center" vertical="center" wrapText="1"/>
      <protection locked="0"/>
    </xf>
    <xf numFmtId="3" fontId="4" fillId="0" borderId="6" xfId="0" applyNumberFormat="1" applyFont="1" applyBorder="1" applyAlignment="1" applyProtection="1">
      <alignment horizontal="center" vertical="center"/>
    </xf>
    <xf numFmtId="0" fontId="2" fillId="0" borderId="12" xfId="0" applyFont="1" applyBorder="1" applyAlignment="1" applyProtection="1">
      <alignment horizontal="center" vertical="center"/>
    </xf>
    <xf numFmtId="0" fontId="2" fillId="0" borderId="13" xfId="0" applyFont="1" applyBorder="1" applyAlignment="1" applyProtection="1">
      <alignment horizontal="center" vertical="center"/>
    </xf>
    <xf numFmtId="0" fontId="7" fillId="0" borderId="0" xfId="0" applyFont="1" applyAlignment="1">
      <alignment horizontal="right" vertical="center"/>
      <protection locked="0"/>
    </xf>
    <xf numFmtId="0" fontId="7" fillId="0" borderId="0" xfId="0" applyFont="1" applyAlignment="1">
      <alignment horizontal="right" vertical="center" wrapText="1"/>
      <protection locked="0"/>
    </xf>
    <xf numFmtId="0" fontId="2" fillId="0" borderId="0" xfId="0" applyFont="1" applyAlignment="1" applyProtection="1">
      <alignment horizontal="right" vertical="center" wrapText="1"/>
    </xf>
    <xf numFmtId="0" fontId="4" fillId="0" borderId="0" xfId="0" applyFont="1" applyAlignment="1">
      <alignment horizontal="right" wrapText="1"/>
      <protection locked="0"/>
    </xf>
    <xf numFmtId="0" fontId="4" fillId="0" borderId="0" xfId="0" applyFont="1" applyAlignment="1" applyProtection="1">
      <alignment horizontal="right" wrapText="1"/>
    </xf>
    <xf numFmtId="0" fontId="4" fillId="0" borderId="13" xfId="0" applyFont="1" applyBorder="1" applyAlignment="1" applyProtection="1">
      <alignment horizontal="center" vertical="center" wrapText="1"/>
    </xf>
    <xf numFmtId="0" fontId="4" fillId="0" borderId="7" xfId="0" applyFont="1" applyBorder="1" applyAlignment="1">
      <alignment horizontal="center" vertical="center" wrapText="1"/>
      <protection locked="0"/>
    </xf>
    <xf numFmtId="0" fontId="4" fillId="0" borderId="11" xfId="0" applyFont="1" applyBorder="1" applyAlignment="1" applyProtection="1">
      <alignment horizontal="center" vertical="center"/>
    </xf>
    <xf numFmtId="0" fontId="4" fillId="0" borderId="11" xfId="0" applyFont="1" applyBorder="1" applyAlignment="1">
      <alignment horizontal="center" vertical="center"/>
      <protection locked="0"/>
    </xf>
    <xf numFmtId="0" fontId="7" fillId="0" borderId="11" xfId="0" applyFont="1" applyBorder="1" applyAlignment="1" applyProtection="1">
      <alignment horizontal="left" vertical="center" wrapText="1"/>
    </xf>
    <xf numFmtId="180" fontId="5" fillId="0" borderId="7" xfId="0" applyNumberFormat="1" applyFont="1" applyBorder="1" applyAlignment="1">
      <alignment horizontal="right" vertical="center"/>
      <protection locked="0"/>
    </xf>
    <xf numFmtId="49" fontId="5" fillId="0" borderId="7" xfId="53" applyNumberFormat="1" applyFont="1" applyBorder="1" applyAlignment="1" applyProtection="1">
      <alignment horizontal="left" vertical="center" wrapText="1" indent="2"/>
      <protection locked="0"/>
    </xf>
    <xf numFmtId="180" fontId="5" fillId="0" borderId="7" xfId="56" applyNumberFormat="1" applyFont="1" applyBorder="1" applyProtection="1">
      <alignment horizontal="right" vertical="center"/>
      <protection locked="0"/>
    </xf>
    <xf numFmtId="0" fontId="2" fillId="0" borderId="11" xfId="0" applyFont="1" applyBorder="1" applyAlignment="1" applyProtection="1">
      <alignment horizontal="center" vertical="center"/>
    </xf>
    <xf numFmtId="0" fontId="4" fillId="0" borderId="0" xfId="0" applyFont="1" applyAlignment="1" applyProtection="1">
      <alignment horizontal="right"/>
    </xf>
    <xf numFmtId="0" fontId="13" fillId="0" borderId="0" xfId="0" applyFont="1" applyAlignment="1">
      <alignment horizontal="right"/>
      <protection locked="0"/>
    </xf>
    <xf numFmtId="49" fontId="13" fillId="0" borderId="0" xfId="0" applyNumberFormat="1" applyFont="1" applyAlignment="1">
      <protection locked="0"/>
    </xf>
    <xf numFmtId="0" fontId="1" fillId="0" borderId="0" xfId="0" applyFont="1" applyAlignment="1" applyProtection="1">
      <alignment horizontal="right"/>
    </xf>
    <xf numFmtId="0" fontId="2" fillId="0" borderId="0" xfId="0" applyFont="1" applyAlignment="1" applyProtection="1">
      <alignment horizontal="right"/>
    </xf>
    <xf numFmtId="0" fontId="3" fillId="0" borderId="0" xfId="0" applyFont="1" applyAlignment="1">
      <alignment horizontal="center" vertical="center" wrapText="1"/>
      <protection locked="0"/>
    </xf>
    <xf numFmtId="0" fontId="4" fillId="0" borderId="1" xfId="0" applyFont="1" applyBorder="1" applyAlignment="1">
      <alignment horizontal="center" vertical="center"/>
      <protection locked="0"/>
    </xf>
    <xf numFmtId="49" fontId="4" fillId="0" borderId="9" xfId="0" applyNumberFormat="1" applyFont="1" applyBorder="1" applyAlignment="1">
      <alignment horizontal="center" vertical="center" wrapText="1"/>
      <protection locked="0"/>
    </xf>
    <xf numFmtId="0" fontId="4" fillId="0" borderId="9" xfId="0" applyFont="1" applyBorder="1" applyAlignment="1">
      <alignment horizontal="center" vertical="center"/>
      <protection locked="0"/>
    </xf>
    <xf numFmtId="0" fontId="4" fillId="0" borderId="6" xfId="0" applyFont="1" applyBorder="1" applyAlignment="1">
      <alignment horizontal="center" vertical="center"/>
      <protection locked="0"/>
    </xf>
    <xf numFmtId="49" fontId="4" fillId="0" borderId="11" xfId="0" applyNumberFormat="1" applyFont="1" applyBorder="1" applyAlignment="1">
      <alignment horizontal="center" vertical="center" wrapText="1"/>
      <protection locked="0"/>
    </xf>
    <xf numFmtId="49" fontId="4" fillId="0" borderId="11" xfId="0" applyNumberFormat="1" applyFont="1" applyBorder="1" applyAlignment="1">
      <alignment horizontal="center" vertical="center"/>
      <protection locked="0"/>
    </xf>
    <xf numFmtId="0" fontId="2" fillId="0" borderId="2" xfId="0" applyFont="1" applyBorder="1" applyAlignment="1">
      <alignment horizontal="center" vertical="center"/>
      <protection locked="0"/>
    </xf>
    <xf numFmtId="0" fontId="2" fillId="0" borderId="3" xfId="0" applyFont="1" applyBorder="1" applyAlignment="1">
      <alignment horizontal="center" vertical="center"/>
      <protection locked="0"/>
    </xf>
    <xf numFmtId="0" fontId="2" fillId="0" borderId="4" xfId="0" applyFont="1" applyBorder="1" applyAlignment="1">
      <alignment horizontal="center" vertical="center"/>
      <protection locked="0"/>
    </xf>
    <xf numFmtId="0" fontId="4" fillId="0" borderId="0" xfId="0" applyFont="1" applyAlignment="1" applyProtection="1">
      <alignment vertical="center"/>
    </xf>
    <xf numFmtId="0" fontId="2" fillId="0" borderId="0" xfId="0" applyFont="1" applyAlignment="1">
      <alignment horizontal="right" vertical="center" wrapText="1"/>
      <protection locked="0"/>
    </xf>
    <xf numFmtId="0" fontId="1" fillId="0" borderId="0" xfId="0" applyFont="1" applyProtection="1">
      <alignment vertical="top"/>
    </xf>
    <xf numFmtId="0" fontId="14" fillId="0" borderId="1" xfId="0" applyFont="1" applyBorder="1" applyAlignment="1">
      <alignment horizontal="center" vertical="center" wrapText="1"/>
      <protection locked="0"/>
    </xf>
    <xf numFmtId="0" fontId="14" fillId="0" borderId="1" xfId="0" applyFont="1" applyBorder="1" applyAlignment="1" applyProtection="1">
      <alignment horizontal="center" vertical="center" wrapText="1"/>
    </xf>
    <xf numFmtId="0" fontId="14" fillId="0" borderId="5" xfId="0" applyFont="1" applyBorder="1" applyAlignment="1">
      <alignment horizontal="center" vertical="center" wrapText="1"/>
      <protection locked="0"/>
    </xf>
    <xf numFmtId="0" fontId="14" fillId="0" borderId="5" xfId="0" applyFont="1" applyBorder="1" applyAlignment="1" applyProtection="1">
      <alignment horizontal="center" vertical="center" wrapText="1"/>
    </xf>
    <xf numFmtId="0" fontId="14" fillId="0" borderId="6" xfId="0" applyFont="1" applyBorder="1" applyAlignment="1">
      <alignment horizontal="center" vertical="center" wrapText="1"/>
      <protection locked="0"/>
    </xf>
    <xf numFmtId="0" fontId="14" fillId="0" borderId="6" xfId="0" applyFont="1" applyBorder="1" applyAlignment="1" applyProtection="1">
      <alignment horizontal="center" vertical="center" wrapText="1"/>
    </xf>
    <xf numFmtId="3" fontId="15" fillId="0" borderId="7" xfId="0" applyNumberFormat="1" applyFont="1" applyBorder="1" applyAlignment="1" applyProtection="1">
      <alignment horizontal="center" vertical="center"/>
    </xf>
    <xf numFmtId="0" fontId="16" fillId="0" borderId="0" xfId="0" applyFont="1" applyAlignment="1" applyProtection="1"/>
    <xf numFmtId="0" fontId="14" fillId="0" borderId="1" xfId="0" applyFont="1" applyBorder="1" applyAlignment="1" applyProtection="1">
      <alignment horizontal="center" vertical="center"/>
    </xf>
    <xf numFmtId="0" fontId="14" fillId="0" borderId="2" xfId="0" applyFont="1" applyBorder="1" applyAlignment="1" applyProtection="1">
      <alignment horizontal="center" vertical="center"/>
    </xf>
    <xf numFmtId="0" fontId="14" fillId="0" borderId="3"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5" xfId="0" applyFont="1" applyBorder="1" applyAlignment="1" applyProtection="1">
      <alignment horizontal="center" vertical="center"/>
    </xf>
    <xf numFmtId="0" fontId="14" fillId="0" borderId="8" xfId="0" applyFont="1" applyBorder="1" applyAlignment="1" applyProtection="1">
      <alignment horizontal="center" vertical="center"/>
    </xf>
    <xf numFmtId="0" fontId="14" fillId="0" borderId="9" xfId="0" applyFont="1" applyBorder="1" applyAlignment="1" applyProtection="1">
      <alignment horizontal="center" vertical="center"/>
    </xf>
    <xf numFmtId="0" fontId="14" fillId="0" borderId="12" xfId="0" applyFont="1" applyBorder="1" applyAlignment="1" applyProtection="1">
      <alignment horizontal="center" vertical="center"/>
    </xf>
    <xf numFmtId="0" fontId="14" fillId="0" borderId="11"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7" xfId="0" applyFont="1" applyBorder="1" applyAlignment="1" applyProtection="1">
      <alignment horizontal="center" vertical="center" wrapText="1"/>
    </xf>
    <xf numFmtId="0" fontId="16" fillId="0" borderId="0" xfId="0" applyFont="1" applyProtection="1">
      <alignment vertical="top"/>
    </xf>
    <xf numFmtId="0" fontId="1" fillId="0" borderId="0" xfId="0" applyFont="1">
      <alignment vertical="top"/>
      <protection locked="0"/>
    </xf>
    <xf numFmtId="49" fontId="1" fillId="0" borderId="0" xfId="0" applyNumberFormat="1" applyFont="1" applyAlignment="1">
      <protection locked="0"/>
    </xf>
    <xf numFmtId="0" fontId="3" fillId="0" borderId="0" xfId="0" applyFont="1" applyAlignment="1">
      <alignment horizontal="center" vertical="center"/>
      <protection locked="0"/>
    </xf>
    <xf numFmtId="0" fontId="4" fillId="0" borderId="0" xfId="0" applyFont="1" applyAlignment="1">
      <protection locked="0"/>
    </xf>
    <xf numFmtId="0" fontId="4" fillId="0" borderId="2" xfId="0" applyFont="1" applyBorder="1" applyAlignment="1">
      <alignment horizontal="center" vertical="center"/>
      <protection locked="0"/>
    </xf>
    <xf numFmtId="0" fontId="4" fillId="0" borderId="5" xfId="0" applyFont="1" applyBorder="1" applyAlignment="1">
      <alignment horizontal="center" vertical="center"/>
      <protection locked="0"/>
    </xf>
    <xf numFmtId="3" fontId="4" fillId="0" borderId="7" xfId="0" applyNumberFormat="1" applyFont="1" applyBorder="1" applyAlignment="1">
      <alignment horizontal="center" vertical="center"/>
      <protection locked="0"/>
    </xf>
    <xf numFmtId="0" fontId="4" fillId="0" borderId="3" xfId="0" applyFont="1" applyBorder="1" applyAlignment="1">
      <alignment horizontal="center" vertical="center"/>
      <protection locked="0"/>
    </xf>
    <xf numFmtId="0" fontId="4" fillId="0" borderId="4" xfId="0" applyFont="1" applyBorder="1" applyAlignment="1">
      <alignment horizontal="center" vertical="center"/>
      <protection locked="0"/>
    </xf>
    <xf numFmtId="0" fontId="4" fillId="0" borderId="2" xfId="0" applyFont="1" applyBorder="1" applyAlignment="1">
      <alignment horizontal="center" vertical="center" wrapText="1"/>
      <protection locked="0"/>
    </xf>
    <xf numFmtId="0" fontId="4" fillId="0" borderId="4" xfId="0" applyFont="1" applyBorder="1" applyAlignment="1">
      <alignment horizontal="center" vertical="center" wrapText="1"/>
      <protection locked="0"/>
    </xf>
    <xf numFmtId="0" fontId="4" fillId="0" borderId="0" xfId="0" applyFont="1">
      <alignment vertical="top"/>
      <protection locked="0"/>
    </xf>
    <xf numFmtId="0" fontId="1" fillId="0" borderId="0" xfId="0" applyFont="1" applyAlignment="1" applyProtection="1">
      <alignment horizontal="center" wrapText="1"/>
    </xf>
    <xf numFmtId="0" fontId="7" fillId="0" borderId="0" xfId="0" applyFont="1" applyAlignment="1" applyProtection="1"/>
    <xf numFmtId="0" fontId="2" fillId="0" borderId="0" xfId="0" applyFont="1" applyAlignment="1" applyProtection="1">
      <alignment horizontal="right" wrapText="1"/>
    </xf>
    <xf numFmtId="0" fontId="17" fillId="0" borderId="0" xfId="0" applyFont="1" applyAlignment="1" applyProtection="1">
      <alignment horizontal="center" vertical="center" wrapText="1"/>
    </xf>
    <xf numFmtId="0" fontId="4" fillId="0" borderId="0" xfId="0" applyFont="1" applyAlignment="1">
      <alignment horizontal="left" vertical="center" wrapText="1"/>
      <protection locked="0"/>
    </xf>
    <xf numFmtId="0" fontId="1" fillId="0" borderId="0" xfId="0" applyFont="1" applyAlignment="1" applyProtection="1">
      <alignment horizontal="right" vertical="center"/>
    </xf>
    <xf numFmtId="49" fontId="4" fillId="0" borderId="2" xfId="0" applyNumberFormat="1" applyFont="1" applyBorder="1" applyAlignment="1" applyProtection="1">
      <alignment horizontal="center" vertical="center" wrapText="1"/>
    </xf>
    <xf numFmtId="49" fontId="4" fillId="0" borderId="4" xfId="0" applyNumberFormat="1" applyFont="1" applyBorder="1" applyAlignment="1" applyProtection="1">
      <alignment horizontal="center" vertical="center" wrapText="1"/>
    </xf>
    <xf numFmtId="0" fontId="4" fillId="0" borderId="9" xfId="0" applyFont="1" applyBorder="1" applyAlignment="1" applyProtection="1">
      <alignment horizontal="center" vertical="center"/>
    </xf>
    <xf numFmtId="49" fontId="4" fillId="0" borderId="7" xfId="0" applyNumberFormat="1" applyFont="1" applyBorder="1" applyAlignment="1" applyProtection="1">
      <alignment horizontal="center" vertical="center"/>
    </xf>
    <xf numFmtId="49" fontId="4" fillId="0" borderId="7" xfId="0" applyNumberFormat="1" applyFont="1" applyBorder="1" applyAlignment="1">
      <alignment horizontal="center" vertical="center"/>
      <protection locked="0"/>
    </xf>
    <xf numFmtId="0" fontId="2" fillId="0" borderId="2" xfId="0" applyFont="1" applyBorder="1" applyAlignment="1" applyProtection="1">
      <alignment horizontal="center" vertical="center"/>
    </xf>
    <xf numFmtId="0" fontId="2" fillId="0" borderId="4" xfId="0" applyFont="1" applyBorder="1" applyAlignment="1" applyProtection="1">
      <alignment horizontal="center" vertical="center"/>
    </xf>
    <xf numFmtId="0" fontId="18" fillId="0" borderId="0" xfId="0" applyFont="1" applyAlignment="1" applyProtection="1">
      <alignment horizontal="center" vertical="center"/>
    </xf>
    <xf numFmtId="0" fontId="2" fillId="0" borderId="7" xfId="0" applyFont="1" applyBorder="1" applyAlignment="1" applyProtection="1">
      <alignment vertical="center"/>
    </xf>
    <xf numFmtId="49" fontId="19" fillId="0" borderId="7" xfId="53" applyNumberFormat="1" applyFont="1" applyBorder="1" applyProtection="1">
      <alignment horizontal="left" vertical="center" wrapText="1"/>
      <protection locked="0"/>
    </xf>
    <xf numFmtId="177" fontId="5" fillId="0" borderId="7" xfId="54" applyNumberFormat="1" applyFont="1" applyBorder="1" applyProtection="1">
      <alignment horizontal="right" vertical="center"/>
      <protection locked="0"/>
    </xf>
    <xf numFmtId="0" fontId="2" fillId="0" borderId="7" xfId="0" applyFont="1" applyBorder="1" applyAlignment="1">
      <alignment vertical="center"/>
      <protection locked="0"/>
    </xf>
    <xf numFmtId="0" fontId="20" fillId="0" borderId="7" xfId="0" applyFont="1" applyBorder="1" applyAlignment="1" applyProtection="1">
      <alignment horizontal="center" vertical="center"/>
    </xf>
    <xf numFmtId="0" fontId="20" fillId="0" borderId="7" xfId="0" applyFont="1" applyBorder="1" applyAlignment="1" applyProtection="1">
      <alignment vertical="center"/>
    </xf>
    <xf numFmtId="0" fontId="2" fillId="0" borderId="7" xfId="0" applyFont="1" applyBorder="1" applyAlignment="1" applyProtection="1">
      <alignment horizontal="left" vertical="center"/>
    </xf>
    <xf numFmtId="0" fontId="20" fillId="0" borderId="7" xfId="0" applyFont="1" applyBorder="1" applyAlignment="1">
      <alignment horizontal="center" vertical="center"/>
      <protection locked="0"/>
    </xf>
    <xf numFmtId="177" fontId="21" fillId="0" borderId="7" xfId="0" applyNumberFormat="1" applyFont="1" applyBorder="1" applyAlignment="1">
      <alignment horizontal="right" vertical="center"/>
      <protection locked="0"/>
    </xf>
    <xf numFmtId="3" fontId="14" fillId="0" borderId="7" xfId="0" applyNumberFormat="1" applyFont="1" applyBorder="1" applyAlignment="1" applyProtection="1">
      <alignment horizontal="center" vertical="center"/>
    </xf>
    <xf numFmtId="0" fontId="14" fillId="0" borderId="7" xfId="0" applyFont="1" applyBorder="1" applyAlignment="1" applyProtection="1">
      <alignment horizontal="center" vertical="center"/>
    </xf>
    <xf numFmtId="0" fontId="0" fillId="0" borderId="0" xfId="0" applyFont="1" applyAlignment="1" applyProtection="1">
      <alignment horizontal="right" vertical="center"/>
    </xf>
    <xf numFmtId="0" fontId="14" fillId="0" borderId="0" xfId="0" applyFont="1" applyAlignment="1" applyProtection="1">
      <alignment horizontal="left" vertical="center"/>
    </xf>
    <xf numFmtId="0" fontId="14" fillId="0" borderId="0" xfId="0" applyFont="1" applyAlignment="1" applyProtection="1"/>
    <xf numFmtId="0" fontId="4" fillId="0" borderId="3" xfId="0" applyFont="1" applyBorder="1" applyAlignment="1">
      <alignment horizontal="center" vertical="center" wrapText="1"/>
      <protection locked="0"/>
    </xf>
    <xf numFmtId="0" fontId="14" fillId="0" borderId="0" xfId="0" applyFont="1" applyAlignment="1">
      <protection locked="0"/>
    </xf>
    <xf numFmtId="0" fontId="22" fillId="0" borderId="0" xfId="0" applyFont="1" applyAlignment="1">
      <protection locked="0"/>
    </xf>
    <xf numFmtId="0" fontId="4" fillId="0" borderId="13" xfId="0" applyFont="1" applyBorder="1" applyAlignment="1" applyProtection="1">
      <alignment horizontal="center" vertical="center"/>
    </xf>
    <xf numFmtId="0" fontId="14" fillId="0" borderId="0" xfId="0" applyFont="1" applyAlignment="1">
      <alignment horizontal="right"/>
      <protection locked="0"/>
    </xf>
    <xf numFmtId="0" fontId="14" fillId="0" borderId="0" xfId="0" applyFont="1" applyAlignment="1" applyProtection="1">
      <alignment horizontal="right" vertical="center"/>
    </xf>
    <xf numFmtId="177" fontId="19" fillId="0" borderId="7" xfId="0" applyNumberFormat="1" applyFont="1" applyBorder="1" applyAlignment="1">
      <alignment horizontal="right" vertical="center"/>
      <protection locked="0"/>
    </xf>
    <xf numFmtId="0" fontId="2" fillId="0" borderId="7" xfId="0" applyFont="1" applyBorder="1" applyAlignment="1">
      <alignment horizontal="left" vertical="center"/>
      <protection locked="0"/>
    </xf>
    <xf numFmtId="0" fontId="19" fillId="0" borderId="7" xfId="0" applyFont="1" applyBorder="1" applyAlignment="1">
      <alignment horizontal="left" vertical="center"/>
      <protection locked="0"/>
    </xf>
    <xf numFmtId="0" fontId="19" fillId="0" borderId="6" xfId="0" applyFont="1" applyBorder="1" applyAlignment="1">
      <alignment horizontal="left" vertical="center"/>
      <protection locked="0"/>
    </xf>
    <xf numFmtId="0" fontId="20" fillId="0" borderId="6" xfId="0" applyFont="1" applyBorder="1" applyAlignment="1" applyProtection="1">
      <alignment horizontal="center" vertical="center"/>
    </xf>
    <xf numFmtId="0" fontId="2" fillId="0" borderId="6" xfId="0" applyFont="1" applyBorder="1" applyAlignment="1" applyProtection="1">
      <alignment horizontal="left" vertical="center"/>
    </xf>
    <xf numFmtId="0" fontId="20" fillId="0" borderId="6" xfId="0" applyFont="1" applyBorder="1" applyAlignment="1">
      <alignment horizontal="center" vertical="center"/>
      <protection locked="0"/>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Default">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Default">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21"/>
  <sheetViews>
    <sheetView showZeros="0" workbookViewId="0">
      <selection activeCell="A1" sqref="A1"/>
    </sheetView>
  </sheetViews>
  <sheetFormatPr defaultColWidth="10.6555555555556" defaultRowHeight="12" customHeight="1" outlineLevelCol="3"/>
  <cols>
    <col min="1" max="1" width="37.1555555555556" customWidth="1"/>
    <col min="2" max="2" width="41.5" customWidth="1"/>
    <col min="3" max="3" width="42.6555555555556" customWidth="1"/>
    <col min="4" max="4" width="39.5" customWidth="1"/>
  </cols>
  <sheetData>
    <row r="1" ht="19.5" customHeight="1" spans="4:4">
      <c r="D1" s="110" t="s">
        <v>0</v>
      </c>
    </row>
    <row r="2" ht="36" customHeight="1" spans="1:4">
      <c r="A2" s="4" t="str">
        <f>"2025"&amp;"年部门财务收支预算总表"</f>
        <v>2025年部门财务收支预算总表</v>
      </c>
      <c r="B2" s="4"/>
      <c r="C2" s="4"/>
      <c r="D2" s="4"/>
    </row>
    <row r="3" ht="24" customHeight="1" spans="1:4">
      <c r="A3" s="182" t="str">
        <f>"单位名称："&amp;"西双版纳傣族自治州住房公积金管理中心"</f>
        <v>单位名称：西双版纳傣族自治州住房公积金管理中心</v>
      </c>
      <c r="B3" s="182"/>
      <c r="C3" s="169"/>
      <c r="D3" s="189" t="s">
        <v>1</v>
      </c>
    </row>
    <row r="4" ht="19.5" customHeight="1" spans="1:4">
      <c r="A4" s="133" t="s">
        <v>2</v>
      </c>
      <c r="B4" s="135"/>
      <c r="C4" s="133" t="s">
        <v>3</v>
      </c>
      <c r="D4" s="135"/>
    </row>
    <row r="5" ht="19.5" customHeight="1" spans="1:4">
      <c r="A5" s="132" t="s">
        <v>4</v>
      </c>
      <c r="B5" s="132" t="s">
        <v>5</v>
      </c>
      <c r="C5" s="132" t="s">
        <v>6</v>
      </c>
      <c r="D5" s="26" t="s">
        <v>5</v>
      </c>
    </row>
    <row r="6" ht="19.5" customHeight="1" spans="1:4">
      <c r="A6" s="141"/>
      <c r="B6" s="141"/>
      <c r="C6" s="141"/>
      <c r="D6" s="28"/>
    </row>
    <row r="7" ht="20.25" customHeight="1" spans="1:4">
      <c r="A7" s="176" t="s">
        <v>7</v>
      </c>
      <c r="B7" s="190">
        <v>7723038.02</v>
      </c>
      <c r="C7" s="176" t="str">
        <f>"一"&amp;"、"&amp;"一般公共服务支出"</f>
        <v>一、一般公共服务支出</v>
      </c>
      <c r="D7" s="190">
        <v>4838285.04</v>
      </c>
    </row>
    <row r="8" ht="20.25" customHeight="1" spans="1:4">
      <c r="A8" s="176" t="s">
        <v>8</v>
      </c>
      <c r="B8" s="190"/>
      <c r="C8" s="176" t="str">
        <f>"二"&amp;"、"&amp;"社会保障和就业支出"</f>
        <v>二、社会保障和就业支出</v>
      </c>
      <c r="D8" s="190">
        <v>547200</v>
      </c>
    </row>
    <row r="9" ht="20.25" customHeight="1" spans="1:4">
      <c r="A9" s="176" t="s">
        <v>9</v>
      </c>
      <c r="B9" s="190"/>
      <c r="C9" s="176" t="str">
        <f>"三"&amp;"、"&amp;"卫生健康支出"</f>
        <v>三、卫生健康支出</v>
      </c>
      <c r="D9" s="190">
        <v>444064.02</v>
      </c>
    </row>
    <row r="10" ht="21.75" customHeight="1" spans="1:4">
      <c r="A10" s="176" t="s">
        <v>10</v>
      </c>
      <c r="B10" s="190"/>
      <c r="C10" s="176" t="str">
        <f>"四"&amp;"、"&amp;"住房保障支出"</f>
        <v>四、住房保障支出</v>
      </c>
      <c r="D10" s="190">
        <v>1893488.96</v>
      </c>
    </row>
    <row r="11" ht="21.75" customHeight="1" spans="1:4">
      <c r="A11" s="176" t="s">
        <v>11</v>
      </c>
      <c r="B11" s="190"/>
      <c r="C11" s="191"/>
      <c r="D11" s="190"/>
    </row>
    <row r="12" ht="21.75" customHeight="1" spans="1:4">
      <c r="A12" s="192" t="s">
        <v>12</v>
      </c>
      <c r="B12" s="190"/>
      <c r="C12" s="191"/>
      <c r="D12" s="190"/>
    </row>
    <row r="13" ht="20.25" customHeight="1" spans="1:4">
      <c r="A13" s="192" t="s">
        <v>13</v>
      </c>
      <c r="B13" s="190"/>
      <c r="C13" s="191"/>
      <c r="D13" s="190"/>
    </row>
    <row r="14" ht="20.25" customHeight="1" spans="1:4">
      <c r="A14" s="192" t="s">
        <v>14</v>
      </c>
      <c r="B14" s="190"/>
      <c r="C14" s="191"/>
      <c r="D14" s="190"/>
    </row>
    <row r="15" ht="20.25" customHeight="1" spans="1:4">
      <c r="A15" s="193" t="s">
        <v>15</v>
      </c>
      <c r="B15" s="190"/>
      <c r="C15" s="191"/>
      <c r="D15" s="190"/>
    </row>
    <row r="16" ht="20.25" customHeight="1" spans="1:4">
      <c r="A16" s="193" t="s">
        <v>16</v>
      </c>
      <c r="B16" s="190"/>
      <c r="C16" s="191"/>
      <c r="D16" s="190"/>
    </row>
    <row r="17" ht="20.25" customHeight="1" spans="1:4">
      <c r="A17" s="194" t="s">
        <v>17</v>
      </c>
      <c r="B17" s="178">
        <v>7723038.02</v>
      </c>
      <c r="C17" s="174" t="s">
        <v>18</v>
      </c>
      <c r="D17" s="178">
        <v>7723038.02</v>
      </c>
    </row>
    <row r="18" ht="20.25" customHeight="1" spans="1:4">
      <c r="A18" s="195" t="s">
        <v>19</v>
      </c>
      <c r="B18" s="190"/>
      <c r="C18" s="176" t="s">
        <v>20</v>
      </c>
      <c r="D18" s="190"/>
    </row>
    <row r="19" ht="20.25" customHeight="1" spans="1:4">
      <c r="A19" s="195" t="s">
        <v>21</v>
      </c>
      <c r="B19" s="190"/>
      <c r="C19" s="176" t="s">
        <v>21</v>
      </c>
      <c r="D19" s="190"/>
    </row>
    <row r="20" ht="20.25" customHeight="1" spans="1:4">
      <c r="A20" s="195" t="s">
        <v>22</v>
      </c>
      <c r="B20" s="190"/>
      <c r="C20" s="176" t="s">
        <v>23</v>
      </c>
      <c r="D20" s="190"/>
    </row>
    <row r="21" ht="20.25" customHeight="1" spans="1:4">
      <c r="A21" s="196" t="s">
        <v>24</v>
      </c>
      <c r="B21" s="178">
        <v>7723038.02</v>
      </c>
      <c r="C21" s="174" t="s">
        <v>25</v>
      </c>
      <c r="D21" s="178">
        <v>7723038.02</v>
      </c>
    </row>
  </sheetData>
  <mergeCells count="8">
    <mergeCell ref="A2:D2"/>
    <mergeCell ref="A3:B3"/>
    <mergeCell ref="A4:B4"/>
    <mergeCell ref="C4:D4"/>
    <mergeCell ref="A5:A6"/>
    <mergeCell ref="B5:B6"/>
    <mergeCell ref="C5:C6"/>
    <mergeCell ref="D5:D6"/>
  </mergeCells>
  <printOptions horizontalCentered="1"/>
  <pageMargins left="0.3" right="0.3" top="0.41" bottom="0.41" header="0.25" footer="0.25"/>
  <pageSetup paperSize="9" scale="83" orientation="landscape"/>
  <headerFooter>
    <oddHeader>&amp;L&amp;"黑体"&amp;19附件4</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10"/>
  <sheetViews>
    <sheetView showZeros="0" workbookViewId="0">
      <selection activeCell="A13" sqref="A13"/>
    </sheetView>
  </sheetViews>
  <sheetFormatPr defaultColWidth="10.6555555555556" defaultRowHeight="14.25" customHeight="1" outlineLevelCol="5"/>
  <cols>
    <col min="1" max="1" width="42.8222222222222" customWidth="1"/>
    <col min="2" max="2" width="19.6555555555556" customWidth="1"/>
    <col min="3" max="3" width="40.9777777777778" customWidth="1"/>
    <col min="4" max="6" width="33.3333333333333" customWidth="1"/>
  </cols>
  <sheetData>
    <row r="1" ht="15.75" customHeight="1" spans="1:6">
      <c r="A1" s="107">
        <v>1</v>
      </c>
      <c r="B1" s="108">
        <v>0</v>
      </c>
      <c r="C1" s="107">
        <v>1</v>
      </c>
      <c r="D1" s="109"/>
      <c r="E1" s="109"/>
      <c r="F1" s="110" t="s">
        <v>346</v>
      </c>
    </row>
    <row r="2" ht="36.75" customHeight="1" spans="1:6">
      <c r="A2" s="111" t="str">
        <f>"2025"&amp;"年部门政府性基金预算支出预算表"</f>
        <v>2025年部门政府性基金预算支出预算表</v>
      </c>
      <c r="B2" s="111" t="s">
        <v>347</v>
      </c>
      <c r="C2" s="111"/>
      <c r="D2" s="111"/>
      <c r="E2" s="111"/>
      <c r="F2" s="111"/>
    </row>
    <row r="3" ht="13.5" customHeight="1" spans="1:6">
      <c r="A3" s="5" t="str">
        <f>"单位名称："&amp;"西双版纳傣族自治州住房公积金管理中心"</f>
        <v>单位名称：西双版纳傣族自治州住房公积金管理中心</v>
      </c>
      <c r="B3" s="5" t="str">
        <f>"单位名称："&amp;"西双版纳傣族自治州住房公积金管理中心"</f>
        <v>单位名称：西双版纳傣族自治州住房公积金管理中心</v>
      </c>
      <c r="C3" s="5"/>
      <c r="D3" s="106"/>
      <c r="E3" s="106"/>
      <c r="F3" s="106" t="s">
        <v>1</v>
      </c>
    </row>
    <row r="4" ht="19.5" customHeight="1" spans="1:6">
      <c r="A4" s="112" t="s">
        <v>121</v>
      </c>
      <c r="B4" s="113" t="s">
        <v>46</v>
      </c>
      <c r="C4" s="114" t="s">
        <v>47</v>
      </c>
      <c r="D4" s="11" t="s">
        <v>348</v>
      </c>
      <c r="E4" s="11"/>
      <c r="F4" s="12"/>
    </row>
    <row r="5" ht="18.75" customHeight="1" spans="1:6">
      <c r="A5" s="115"/>
      <c r="B5" s="116"/>
      <c r="C5" s="100"/>
      <c r="D5" s="99" t="s">
        <v>29</v>
      </c>
      <c r="E5" s="99" t="s">
        <v>48</v>
      </c>
      <c r="F5" s="99" t="s">
        <v>49</v>
      </c>
    </row>
    <row r="6" ht="18.75" customHeight="1" spans="1:6">
      <c r="A6" s="115">
        <v>1</v>
      </c>
      <c r="B6" s="117" t="s">
        <v>107</v>
      </c>
      <c r="C6" s="100">
        <v>3</v>
      </c>
      <c r="D6" s="99">
        <v>4</v>
      </c>
      <c r="E6" s="99">
        <v>5</v>
      </c>
      <c r="F6" s="99">
        <v>6</v>
      </c>
    </row>
    <row r="7" ht="21" customHeight="1" spans="1:6">
      <c r="A7" s="19"/>
      <c r="B7" s="19"/>
      <c r="C7" s="19"/>
      <c r="D7" s="20"/>
      <c r="E7" s="20"/>
      <c r="F7" s="20"/>
    </row>
    <row r="8" ht="21" customHeight="1" spans="1:6">
      <c r="A8" s="19"/>
      <c r="B8" s="19"/>
      <c r="C8" s="19"/>
      <c r="D8" s="20"/>
      <c r="E8" s="20"/>
      <c r="F8" s="20"/>
    </row>
    <row r="9" ht="18.75" customHeight="1" spans="1:6">
      <c r="A9" s="118" t="s">
        <v>91</v>
      </c>
      <c r="B9" s="119" t="s">
        <v>91</v>
      </c>
      <c r="C9" s="120" t="s">
        <v>91</v>
      </c>
      <c r="D9" s="20"/>
      <c r="E9" s="20"/>
      <c r="F9" s="20"/>
    </row>
    <row r="10" customHeight="1" spans="1:1">
      <c r="A10" t="s">
        <v>349</v>
      </c>
    </row>
  </sheetData>
  <mergeCells count="7">
    <mergeCell ref="A2:F2"/>
    <mergeCell ref="A3:C3"/>
    <mergeCell ref="D4:F4"/>
    <mergeCell ref="A9:C9"/>
    <mergeCell ref="A4:A5"/>
    <mergeCell ref="B4:B5"/>
    <mergeCell ref="C4:C5"/>
  </mergeCells>
  <printOptions horizontalCentered="1"/>
  <pageMargins left="0.3" right="0.3" top="0.46" bottom="0.46" header="0.4" footer="0.4"/>
  <pageSetup paperSize="9" scale="98"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Q17"/>
  <sheetViews>
    <sheetView showZeros="0" workbookViewId="0">
      <selection activeCell="A1" sqref="A1"/>
    </sheetView>
  </sheetViews>
  <sheetFormatPr defaultColWidth="10.6555555555556" defaultRowHeight="14.25" customHeight="1"/>
  <cols>
    <col min="1" max="1" width="45.6555555555556" customWidth="1"/>
    <col min="2" max="2" width="25.3333333333333" customWidth="1"/>
    <col min="3" max="3" width="41.1555555555556" customWidth="1"/>
    <col min="4" max="4" width="9" customWidth="1"/>
    <col min="5" max="5" width="12" customWidth="1"/>
    <col min="6" max="17" width="19.3333333333333" customWidth="1"/>
  </cols>
  <sheetData>
    <row r="1" ht="15.75" customHeight="1" spans="1:17">
      <c r="A1" s="2"/>
      <c r="B1" s="2"/>
      <c r="C1" s="2"/>
      <c r="D1" s="2"/>
      <c r="E1" s="2"/>
      <c r="F1" s="2"/>
      <c r="G1" s="2"/>
      <c r="H1" s="2"/>
      <c r="I1" s="2"/>
      <c r="J1" s="2"/>
      <c r="O1" s="92"/>
      <c r="P1" s="92"/>
      <c r="Q1" s="31" t="s">
        <v>350</v>
      </c>
    </row>
    <row r="2" ht="35.25" customHeight="1" spans="1:17">
      <c r="A2" s="32" t="str">
        <f>"2025"&amp;"年部门政府采购预算表"</f>
        <v>2025年部门政府采购预算表</v>
      </c>
      <c r="B2" s="32"/>
      <c r="C2" s="32"/>
      <c r="D2" s="32"/>
      <c r="E2" s="32"/>
      <c r="F2" s="32"/>
      <c r="G2" s="32"/>
      <c r="H2" s="32"/>
      <c r="I2" s="32"/>
      <c r="J2" s="32"/>
      <c r="K2" s="32"/>
      <c r="L2" s="32"/>
      <c r="M2" s="32"/>
      <c r="N2" s="32"/>
      <c r="O2" s="32"/>
      <c r="P2" s="32"/>
      <c r="Q2" s="32"/>
    </row>
    <row r="3" ht="18.75" customHeight="1" spans="1:17">
      <c r="A3" s="33" t="str">
        <f>"单位名称："&amp;"西双版纳傣族自治州住房公积金管理中心"</f>
        <v>单位名称：西双版纳傣族自治州住房公积金管理中心</v>
      </c>
      <c r="B3" s="33"/>
      <c r="C3" s="33"/>
      <c r="D3" s="33"/>
      <c r="E3" s="33"/>
      <c r="F3" s="33"/>
      <c r="G3" s="6"/>
      <c r="H3" s="6"/>
      <c r="I3" s="6"/>
      <c r="J3" s="6"/>
      <c r="K3" s="34"/>
      <c r="L3" s="34"/>
      <c r="M3" s="34"/>
      <c r="N3" s="34"/>
      <c r="O3" s="7"/>
      <c r="P3" s="7"/>
      <c r="Q3" s="106" t="s">
        <v>113</v>
      </c>
    </row>
    <row r="4" ht="15.75" customHeight="1" spans="1:17">
      <c r="A4" s="9" t="s">
        <v>351</v>
      </c>
      <c r="B4" s="83" t="s">
        <v>352</v>
      </c>
      <c r="C4" s="83" t="s">
        <v>353</v>
      </c>
      <c r="D4" s="83" t="s">
        <v>354</v>
      </c>
      <c r="E4" s="83" t="s">
        <v>355</v>
      </c>
      <c r="F4" s="83" t="s">
        <v>356</v>
      </c>
      <c r="G4" s="37" t="s">
        <v>128</v>
      </c>
      <c r="H4" s="37"/>
      <c r="I4" s="37"/>
      <c r="J4" s="37"/>
      <c r="K4" s="37"/>
      <c r="L4" s="37"/>
      <c r="M4" s="37"/>
      <c r="N4" s="37"/>
      <c r="O4" s="37"/>
      <c r="P4" s="37"/>
      <c r="Q4" s="38"/>
    </row>
    <row r="5" ht="17.25" customHeight="1" spans="1:17">
      <c r="A5" s="14"/>
      <c r="B5" s="85"/>
      <c r="C5" s="85"/>
      <c r="D5" s="85"/>
      <c r="E5" s="85"/>
      <c r="F5" s="85"/>
      <c r="G5" s="85" t="s">
        <v>29</v>
      </c>
      <c r="H5" s="85" t="s">
        <v>32</v>
      </c>
      <c r="I5" s="85" t="s">
        <v>357</v>
      </c>
      <c r="J5" s="85" t="s">
        <v>358</v>
      </c>
      <c r="K5" s="86" t="s">
        <v>359</v>
      </c>
      <c r="L5" s="97" t="s">
        <v>51</v>
      </c>
      <c r="M5" s="97"/>
      <c r="N5" s="97"/>
      <c r="O5" s="97"/>
      <c r="P5" s="97"/>
      <c r="Q5" s="87"/>
    </row>
    <row r="6" ht="54" customHeight="1" spans="1:17">
      <c r="A6" s="16"/>
      <c r="B6" s="87"/>
      <c r="C6" s="87"/>
      <c r="D6" s="87"/>
      <c r="E6" s="87"/>
      <c r="F6" s="87"/>
      <c r="G6" s="87"/>
      <c r="H6" s="87" t="s">
        <v>31</v>
      </c>
      <c r="I6" s="87"/>
      <c r="J6" s="87"/>
      <c r="K6" s="88"/>
      <c r="L6" s="87" t="s">
        <v>31</v>
      </c>
      <c r="M6" s="87" t="s">
        <v>38</v>
      </c>
      <c r="N6" s="87" t="s">
        <v>137</v>
      </c>
      <c r="O6" s="98" t="s">
        <v>40</v>
      </c>
      <c r="P6" s="88" t="s">
        <v>41</v>
      </c>
      <c r="Q6" s="87" t="s">
        <v>42</v>
      </c>
    </row>
    <row r="7" ht="19.5" customHeight="1" spans="1:17">
      <c r="A7" s="28">
        <v>1</v>
      </c>
      <c r="B7" s="99">
        <v>2</v>
      </c>
      <c r="C7" s="99">
        <v>3</v>
      </c>
      <c r="D7" s="99">
        <v>4</v>
      </c>
      <c r="E7" s="99">
        <v>5</v>
      </c>
      <c r="F7" s="99">
        <v>6</v>
      </c>
      <c r="G7" s="100">
        <v>7</v>
      </c>
      <c r="H7" s="100">
        <v>8</v>
      </c>
      <c r="I7" s="100">
        <v>9</v>
      </c>
      <c r="J7" s="100">
        <v>10</v>
      </c>
      <c r="K7" s="100">
        <v>11</v>
      </c>
      <c r="L7" s="100">
        <v>12</v>
      </c>
      <c r="M7" s="100">
        <v>13</v>
      </c>
      <c r="N7" s="100">
        <v>14</v>
      </c>
      <c r="O7" s="100">
        <v>15</v>
      </c>
      <c r="P7" s="100">
        <v>16</v>
      </c>
      <c r="Q7" s="100">
        <v>17</v>
      </c>
    </row>
    <row r="8" ht="21" customHeight="1" spans="1:17">
      <c r="A8" s="19" t="s">
        <v>44</v>
      </c>
      <c r="B8" s="101"/>
      <c r="C8" s="101"/>
      <c r="D8" s="101"/>
      <c r="E8" s="102">
        <v>51</v>
      </c>
      <c r="F8" s="20">
        <v>1206600</v>
      </c>
      <c r="G8" s="20">
        <v>1252600</v>
      </c>
      <c r="H8" s="20">
        <v>1252600</v>
      </c>
      <c r="I8" s="20"/>
      <c r="J8" s="20"/>
      <c r="K8" s="20"/>
      <c r="L8" s="20"/>
      <c r="M8" s="20"/>
      <c r="N8" s="20"/>
      <c r="O8" s="20"/>
      <c r="P8" s="20"/>
      <c r="Q8" s="20"/>
    </row>
    <row r="9" ht="21" customHeight="1" spans="1:17">
      <c r="A9" s="21" t="s">
        <v>44</v>
      </c>
      <c r="B9" s="19"/>
      <c r="C9" s="19"/>
      <c r="D9" s="22"/>
      <c r="E9" s="102">
        <v>51</v>
      </c>
      <c r="F9" s="20">
        <v>1206600</v>
      </c>
      <c r="G9" s="20">
        <v>1252600</v>
      </c>
      <c r="H9" s="20">
        <v>1252600</v>
      </c>
      <c r="I9" s="20"/>
      <c r="J9" s="20"/>
      <c r="K9" s="20"/>
      <c r="L9" s="20"/>
      <c r="M9" s="20"/>
      <c r="N9" s="20"/>
      <c r="O9" s="20"/>
      <c r="P9" s="20"/>
      <c r="Q9" s="20"/>
    </row>
    <row r="10" ht="21" customHeight="1" spans="1:17">
      <c r="A10" s="103" t="s">
        <v>172</v>
      </c>
      <c r="B10" s="19" t="s">
        <v>360</v>
      </c>
      <c r="C10" s="19" t="s">
        <v>361</v>
      </c>
      <c r="D10" s="22" t="s">
        <v>305</v>
      </c>
      <c r="E10" s="104">
        <v>3</v>
      </c>
      <c r="F10" s="20"/>
      <c r="G10" s="20">
        <v>6000</v>
      </c>
      <c r="H10" s="20">
        <v>6000</v>
      </c>
      <c r="I10" s="20"/>
      <c r="J10" s="20"/>
      <c r="K10" s="20"/>
      <c r="L10" s="20"/>
      <c r="M10" s="20"/>
      <c r="N10" s="20"/>
      <c r="O10" s="20"/>
      <c r="P10" s="20"/>
      <c r="Q10" s="20"/>
    </row>
    <row r="11" ht="21" customHeight="1" spans="1:17">
      <c r="A11" s="103" t="s">
        <v>172</v>
      </c>
      <c r="B11" s="19" t="s">
        <v>362</v>
      </c>
      <c r="C11" s="19" t="s">
        <v>363</v>
      </c>
      <c r="D11" s="22" t="s">
        <v>364</v>
      </c>
      <c r="E11" s="104">
        <v>40</v>
      </c>
      <c r="F11" s="20">
        <v>6600</v>
      </c>
      <c r="G11" s="20">
        <v>6600</v>
      </c>
      <c r="H11" s="20">
        <v>6600</v>
      </c>
      <c r="I11" s="20"/>
      <c r="J11" s="20"/>
      <c r="K11" s="20"/>
      <c r="L11" s="20"/>
      <c r="M11" s="20"/>
      <c r="N11" s="20"/>
      <c r="O11" s="20"/>
      <c r="P11" s="20"/>
      <c r="Q11" s="20"/>
    </row>
    <row r="12" ht="21" customHeight="1" spans="1:17">
      <c r="A12" s="103" t="s">
        <v>172</v>
      </c>
      <c r="B12" s="19" t="s">
        <v>365</v>
      </c>
      <c r="C12" s="19" t="s">
        <v>366</v>
      </c>
      <c r="D12" s="22" t="s">
        <v>367</v>
      </c>
      <c r="E12" s="104">
        <v>1</v>
      </c>
      <c r="F12" s="20"/>
      <c r="G12" s="20">
        <v>5000</v>
      </c>
      <c r="H12" s="20">
        <v>5000</v>
      </c>
      <c r="I12" s="20"/>
      <c r="J12" s="20"/>
      <c r="K12" s="20"/>
      <c r="L12" s="20"/>
      <c r="M12" s="20"/>
      <c r="N12" s="20"/>
      <c r="O12" s="20"/>
      <c r="P12" s="20"/>
      <c r="Q12" s="20"/>
    </row>
    <row r="13" ht="21" customHeight="1" spans="1:17">
      <c r="A13" s="103" t="s">
        <v>172</v>
      </c>
      <c r="B13" s="19" t="s">
        <v>368</v>
      </c>
      <c r="C13" s="19" t="s">
        <v>366</v>
      </c>
      <c r="D13" s="22" t="s">
        <v>367</v>
      </c>
      <c r="E13" s="104">
        <v>1</v>
      </c>
      <c r="F13" s="20"/>
      <c r="G13" s="20">
        <v>5000</v>
      </c>
      <c r="H13" s="20">
        <v>5000</v>
      </c>
      <c r="I13" s="20"/>
      <c r="J13" s="20"/>
      <c r="K13" s="20"/>
      <c r="L13" s="20"/>
      <c r="M13" s="20"/>
      <c r="N13" s="20"/>
      <c r="O13" s="20"/>
      <c r="P13" s="20"/>
      <c r="Q13" s="20"/>
    </row>
    <row r="14" ht="21" customHeight="1" spans="1:17">
      <c r="A14" s="103" t="s">
        <v>219</v>
      </c>
      <c r="B14" s="19" t="s">
        <v>369</v>
      </c>
      <c r="C14" s="19" t="s">
        <v>366</v>
      </c>
      <c r="D14" s="22" t="s">
        <v>370</v>
      </c>
      <c r="E14" s="104">
        <v>4</v>
      </c>
      <c r="F14" s="20"/>
      <c r="G14" s="20">
        <v>30000</v>
      </c>
      <c r="H14" s="20">
        <v>30000</v>
      </c>
      <c r="I14" s="20"/>
      <c r="J14" s="20"/>
      <c r="K14" s="20"/>
      <c r="L14" s="20"/>
      <c r="M14" s="20"/>
      <c r="N14" s="20"/>
      <c r="O14" s="20"/>
      <c r="P14" s="20"/>
      <c r="Q14" s="20"/>
    </row>
    <row r="15" ht="21" customHeight="1" spans="1:17">
      <c r="A15" s="103" t="s">
        <v>219</v>
      </c>
      <c r="B15" s="19" t="s">
        <v>371</v>
      </c>
      <c r="C15" s="19" t="s">
        <v>372</v>
      </c>
      <c r="D15" s="22" t="s">
        <v>370</v>
      </c>
      <c r="E15" s="104">
        <v>1</v>
      </c>
      <c r="F15" s="20">
        <v>1000000</v>
      </c>
      <c r="G15" s="20">
        <v>1000000</v>
      </c>
      <c r="H15" s="20">
        <v>1000000</v>
      </c>
      <c r="I15" s="20"/>
      <c r="J15" s="20"/>
      <c r="K15" s="20"/>
      <c r="L15" s="20"/>
      <c r="M15" s="20"/>
      <c r="N15" s="20"/>
      <c r="O15" s="20"/>
      <c r="P15" s="20"/>
      <c r="Q15" s="20"/>
    </row>
    <row r="16" ht="21" customHeight="1" spans="1:17">
      <c r="A16" s="103" t="s">
        <v>219</v>
      </c>
      <c r="B16" s="19" t="s">
        <v>373</v>
      </c>
      <c r="C16" s="19" t="s">
        <v>372</v>
      </c>
      <c r="D16" s="22" t="s">
        <v>370</v>
      </c>
      <c r="E16" s="104">
        <v>1</v>
      </c>
      <c r="F16" s="20">
        <v>200000</v>
      </c>
      <c r="G16" s="20">
        <v>200000</v>
      </c>
      <c r="H16" s="20">
        <v>200000</v>
      </c>
      <c r="I16" s="20"/>
      <c r="J16" s="20"/>
      <c r="K16" s="20"/>
      <c r="L16" s="20"/>
      <c r="M16" s="20"/>
      <c r="N16" s="20"/>
      <c r="O16" s="20"/>
      <c r="P16" s="20"/>
      <c r="Q16" s="20"/>
    </row>
    <row r="17" ht="21" customHeight="1" spans="1:17">
      <c r="A17" s="90" t="s">
        <v>91</v>
      </c>
      <c r="B17" s="91"/>
      <c r="C17" s="91"/>
      <c r="D17" s="91"/>
      <c r="E17" s="105"/>
      <c r="F17" s="20">
        <v>1206600</v>
      </c>
      <c r="G17" s="20">
        <v>1252600</v>
      </c>
      <c r="H17" s="20">
        <v>1252600</v>
      </c>
      <c r="I17" s="20"/>
      <c r="J17" s="20"/>
      <c r="K17" s="20"/>
      <c r="L17" s="20"/>
      <c r="M17" s="20"/>
      <c r="N17" s="20"/>
      <c r="O17" s="20"/>
      <c r="P17" s="20"/>
      <c r="Q17" s="20"/>
    </row>
  </sheetData>
  <mergeCells count="16">
    <mergeCell ref="A2:Q2"/>
    <mergeCell ref="A3:F3"/>
    <mergeCell ref="G4:Q4"/>
    <mergeCell ref="L5:Q5"/>
    <mergeCell ref="A17:E17"/>
    <mergeCell ref="A4:A6"/>
    <mergeCell ref="B4:B6"/>
    <mergeCell ref="C4:C6"/>
    <mergeCell ref="D4:D6"/>
    <mergeCell ref="E4:E6"/>
    <mergeCell ref="F4:F6"/>
    <mergeCell ref="G5:G6"/>
    <mergeCell ref="H5:H6"/>
    <mergeCell ref="I5:I6"/>
    <mergeCell ref="J5:J6"/>
    <mergeCell ref="K5:K6"/>
  </mergeCells>
  <printOptions horizontalCentered="1"/>
  <pageMargins left="0.79" right="0.79" top="0.59" bottom="0.59" header="0" footer="0"/>
  <pageSetup paperSize="9" scale="6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N11"/>
  <sheetViews>
    <sheetView showZeros="0" workbookViewId="0">
      <selection activeCell="A11" sqref="A11"/>
    </sheetView>
  </sheetViews>
  <sheetFormatPr defaultColWidth="10.6555555555556" defaultRowHeight="14.25" customHeight="1"/>
  <cols>
    <col min="1" max="1" width="56.9777777777778" customWidth="1"/>
    <col min="2" max="3" width="25.5" customWidth="1"/>
    <col min="4" max="14" width="22.1555555555556" customWidth="1"/>
  </cols>
  <sheetData>
    <row r="1" ht="13.5" customHeight="1" spans="1:14">
      <c r="A1" s="77"/>
      <c r="B1" s="77"/>
      <c r="C1" s="78"/>
      <c r="D1" s="77"/>
      <c r="E1" s="77"/>
      <c r="F1" s="77"/>
      <c r="G1" s="77"/>
      <c r="H1" s="79"/>
      <c r="I1" s="77"/>
      <c r="J1" s="77"/>
      <c r="K1" s="77"/>
      <c r="L1" s="92"/>
      <c r="M1" s="93"/>
      <c r="N1" s="94" t="s">
        <v>374</v>
      </c>
    </row>
    <row r="2" ht="34.5" customHeight="1" spans="1:14">
      <c r="A2" s="32" t="str">
        <f>"2025"&amp;"年部门政府购买服务预算表"</f>
        <v>2025年部门政府购买服务预算表</v>
      </c>
      <c r="B2" s="32"/>
      <c r="C2" s="32"/>
      <c r="D2" s="32"/>
      <c r="E2" s="32"/>
      <c r="F2" s="32"/>
      <c r="G2" s="32"/>
      <c r="H2" s="32"/>
      <c r="I2" s="32"/>
      <c r="J2" s="32"/>
      <c r="K2" s="32"/>
      <c r="L2" s="32"/>
      <c r="M2" s="32"/>
      <c r="N2" s="32"/>
    </row>
    <row r="3" ht="18.75" customHeight="1" spans="1:14">
      <c r="A3" s="80" t="str">
        <f>"单位名称："&amp;"西双版纳傣族自治州住房公积金管理中心"</f>
        <v>单位名称：西双版纳傣族自治州住房公积金管理中心</v>
      </c>
      <c r="B3" s="80"/>
      <c r="C3" s="80"/>
      <c r="D3" s="81"/>
      <c r="E3" s="81"/>
      <c r="F3" s="81"/>
      <c r="G3" s="81"/>
      <c r="H3" s="82"/>
      <c r="I3" s="81"/>
      <c r="J3" s="81"/>
      <c r="K3" s="81"/>
      <c r="L3" s="7"/>
      <c r="M3" s="95"/>
      <c r="N3" s="96" t="s">
        <v>113</v>
      </c>
    </row>
    <row r="4" ht="18.75" customHeight="1" spans="1:14">
      <c r="A4" s="9" t="s">
        <v>351</v>
      </c>
      <c r="B4" s="83" t="s">
        <v>375</v>
      </c>
      <c r="C4" s="84" t="s">
        <v>376</v>
      </c>
      <c r="D4" s="37" t="s">
        <v>128</v>
      </c>
      <c r="E4" s="37"/>
      <c r="F4" s="37"/>
      <c r="G4" s="37"/>
      <c r="H4" s="37"/>
      <c r="I4" s="37"/>
      <c r="J4" s="37"/>
      <c r="K4" s="37"/>
      <c r="L4" s="37"/>
      <c r="M4" s="37"/>
      <c r="N4" s="38"/>
    </row>
    <row r="5" ht="17.25" customHeight="1" spans="1:14">
      <c r="A5" s="14"/>
      <c r="B5" s="85"/>
      <c r="C5" s="86"/>
      <c r="D5" s="85" t="s">
        <v>29</v>
      </c>
      <c r="E5" s="85" t="s">
        <v>32</v>
      </c>
      <c r="F5" s="85" t="s">
        <v>357</v>
      </c>
      <c r="G5" s="85" t="s">
        <v>358</v>
      </c>
      <c r="H5" s="86" t="s">
        <v>359</v>
      </c>
      <c r="I5" s="97" t="s">
        <v>51</v>
      </c>
      <c r="J5" s="97"/>
      <c r="K5" s="97"/>
      <c r="L5" s="97"/>
      <c r="M5" s="97"/>
      <c r="N5" s="87"/>
    </row>
    <row r="6" ht="54" customHeight="1" spans="1:14">
      <c r="A6" s="16"/>
      <c r="B6" s="87"/>
      <c r="C6" s="88"/>
      <c r="D6" s="87"/>
      <c r="E6" s="87"/>
      <c r="F6" s="87"/>
      <c r="G6" s="87"/>
      <c r="H6" s="88"/>
      <c r="I6" s="87" t="s">
        <v>31</v>
      </c>
      <c r="J6" s="87" t="s">
        <v>38</v>
      </c>
      <c r="K6" s="87" t="s">
        <v>137</v>
      </c>
      <c r="L6" s="98" t="s">
        <v>40</v>
      </c>
      <c r="M6" s="88" t="s">
        <v>41</v>
      </c>
      <c r="N6" s="87" t="s">
        <v>42</v>
      </c>
    </row>
    <row r="7" ht="19.5" customHeight="1" spans="1:14">
      <c r="A7" s="89">
        <v>1</v>
      </c>
      <c r="B7" s="89">
        <v>2</v>
      </c>
      <c r="C7" s="89">
        <v>3</v>
      </c>
      <c r="D7" s="89">
        <v>4</v>
      </c>
      <c r="E7" s="89">
        <v>5</v>
      </c>
      <c r="F7" s="89">
        <v>6</v>
      </c>
      <c r="G7" s="89">
        <v>7</v>
      </c>
      <c r="H7" s="89">
        <v>8</v>
      </c>
      <c r="I7" s="89">
        <v>9</v>
      </c>
      <c r="J7" s="89">
        <v>10</v>
      </c>
      <c r="K7" s="89">
        <v>11</v>
      </c>
      <c r="L7" s="89">
        <v>12</v>
      </c>
      <c r="M7" s="89">
        <v>13</v>
      </c>
      <c r="N7" s="89">
        <v>14</v>
      </c>
    </row>
    <row r="8" ht="21" customHeight="1" spans="1:14">
      <c r="A8" s="19"/>
      <c r="B8" s="19"/>
      <c r="C8" s="19"/>
      <c r="D8" s="20"/>
      <c r="E8" s="20"/>
      <c r="F8" s="20"/>
      <c r="G8" s="20"/>
      <c r="H8" s="20"/>
      <c r="I8" s="20"/>
      <c r="J8" s="20"/>
      <c r="K8" s="20"/>
      <c r="L8" s="20"/>
      <c r="M8" s="20"/>
      <c r="N8" s="20"/>
    </row>
    <row r="9" ht="21" customHeight="1" spans="1:14">
      <c r="A9" s="19"/>
      <c r="B9" s="19"/>
      <c r="C9" s="19"/>
      <c r="D9" s="20"/>
      <c r="E9" s="20"/>
      <c r="F9" s="20"/>
      <c r="G9" s="20"/>
      <c r="H9" s="20"/>
      <c r="I9" s="20"/>
      <c r="J9" s="20"/>
      <c r="K9" s="20"/>
      <c r="L9" s="20"/>
      <c r="M9" s="20"/>
      <c r="N9" s="20"/>
    </row>
    <row r="10" ht="21" customHeight="1" spans="1:14">
      <c r="A10" s="90" t="s">
        <v>91</v>
      </c>
      <c r="B10" s="91"/>
      <c r="C10" s="91"/>
      <c r="D10" s="20"/>
      <c r="E10" s="20"/>
      <c r="F10" s="20"/>
      <c r="G10" s="20"/>
      <c r="H10" s="20"/>
      <c r="I10" s="20"/>
      <c r="J10" s="20"/>
      <c r="K10" s="20"/>
      <c r="L10" s="20"/>
      <c r="M10" s="20"/>
      <c r="N10" s="20"/>
    </row>
    <row r="11" customHeight="1" spans="1:1">
      <c r="A11" t="s">
        <v>349</v>
      </c>
    </row>
  </sheetData>
  <mergeCells count="13">
    <mergeCell ref="A2:N2"/>
    <mergeCell ref="A3:C3"/>
    <mergeCell ref="D4:N4"/>
    <mergeCell ref="I5:N5"/>
    <mergeCell ref="A10:C10"/>
    <mergeCell ref="A4:A6"/>
    <mergeCell ref="B4:B6"/>
    <mergeCell ref="C4:C6"/>
    <mergeCell ref="D5:D6"/>
    <mergeCell ref="E5:E6"/>
    <mergeCell ref="F5:F6"/>
    <mergeCell ref="G5:G6"/>
    <mergeCell ref="H5:H6"/>
  </mergeCells>
  <printOptions horizontalCentered="1"/>
  <pageMargins left="0.79" right="0.79" top="0.59" bottom="0.59" header="0" footer="0"/>
  <pageSetup paperSize="9" scale="6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I9"/>
  <sheetViews>
    <sheetView showZeros="0" workbookViewId="0">
      <selection activeCell="A9" sqref="A9"/>
    </sheetView>
  </sheetViews>
  <sheetFormatPr defaultColWidth="10.6555555555556" defaultRowHeight="14.25" customHeight="1"/>
  <cols>
    <col min="1" max="1" width="44" customWidth="1"/>
    <col min="2" max="9" width="21.5" customWidth="1"/>
  </cols>
  <sheetData>
    <row r="1" ht="13.5" customHeight="1" spans="1:9">
      <c r="A1" s="61"/>
      <c r="B1" s="61"/>
      <c r="C1" s="61"/>
      <c r="D1" s="61"/>
      <c r="E1" s="61"/>
      <c r="F1" s="62"/>
      <c r="I1" s="74" t="s">
        <v>377</v>
      </c>
    </row>
    <row r="2" ht="27.75" customHeight="1" spans="1:9">
      <c r="A2" s="63" t="s">
        <v>378</v>
      </c>
      <c r="B2" s="45"/>
      <c r="C2" s="45"/>
      <c r="D2" s="45"/>
      <c r="E2" s="45"/>
      <c r="F2" s="45"/>
      <c r="G2" s="45"/>
      <c r="H2" s="45"/>
      <c r="I2" s="46"/>
    </row>
    <row r="3" ht="18" customHeight="1" spans="1:9">
      <c r="A3" s="64" t="str">
        <f>"单位名称："&amp;"西双版纳傣族自治州住房公积金管理中心"</f>
        <v>单位名称：西双版纳傣族自治州住房公积金管理中心</v>
      </c>
      <c r="B3" s="65"/>
      <c r="C3" s="65"/>
      <c r="D3" s="65"/>
      <c r="E3" s="65"/>
      <c r="F3" s="66"/>
      <c r="G3" s="67"/>
      <c r="H3" s="67"/>
      <c r="I3" s="75" t="s">
        <v>113</v>
      </c>
    </row>
    <row r="4" ht="19.5" customHeight="1" spans="1:9">
      <c r="A4" s="68" t="s">
        <v>379</v>
      </c>
      <c r="B4" s="52" t="s">
        <v>124</v>
      </c>
      <c r="C4" s="52" t="s">
        <v>125</v>
      </c>
      <c r="D4" s="52" t="s">
        <v>128</v>
      </c>
      <c r="E4" s="52"/>
      <c r="F4" s="52"/>
      <c r="G4" s="52" t="s">
        <v>380</v>
      </c>
      <c r="H4" s="52"/>
      <c r="I4" s="51"/>
    </row>
    <row r="5" ht="40.5" customHeight="1" spans="1:9">
      <c r="A5" s="69"/>
      <c r="B5" s="70"/>
      <c r="C5" s="70"/>
      <c r="D5" s="70" t="s">
        <v>29</v>
      </c>
      <c r="E5" s="71" t="s">
        <v>32</v>
      </c>
      <c r="F5" s="72" t="s">
        <v>381</v>
      </c>
      <c r="G5" s="73" t="s">
        <v>382</v>
      </c>
      <c r="H5" s="73" t="s">
        <v>383</v>
      </c>
      <c r="I5" s="76" t="s">
        <v>384</v>
      </c>
    </row>
    <row r="6" ht="19.5" customHeight="1" spans="1:9">
      <c r="A6" s="52">
        <v>1</v>
      </c>
      <c r="B6" s="52">
        <v>2</v>
      </c>
      <c r="C6" s="52">
        <v>3</v>
      </c>
      <c r="D6" s="52">
        <v>4</v>
      </c>
      <c r="E6" s="52">
        <v>5</v>
      </c>
      <c r="F6" s="52">
        <v>6</v>
      </c>
      <c r="G6" s="52">
        <v>7</v>
      </c>
      <c r="H6" s="52">
        <v>8</v>
      </c>
      <c r="I6" s="52">
        <v>9</v>
      </c>
    </row>
    <row r="7" ht="19.5" customHeight="1" spans="1:9">
      <c r="A7" s="53"/>
      <c r="B7" s="20"/>
      <c r="C7" s="20"/>
      <c r="D7" s="20"/>
      <c r="E7" s="20"/>
      <c r="F7" s="20"/>
      <c r="G7" s="20"/>
      <c r="H7" s="20"/>
      <c r="I7" s="20"/>
    </row>
    <row r="8" ht="19.5" customHeight="1" spans="1:9">
      <c r="A8" s="53"/>
      <c r="B8" s="19"/>
      <c r="C8" s="19"/>
      <c r="D8" s="20"/>
      <c r="E8" s="20"/>
      <c r="F8" s="20"/>
      <c r="G8" s="20"/>
      <c r="H8" s="20"/>
      <c r="I8" s="20"/>
    </row>
    <row r="9" customHeight="1" spans="1:1">
      <c r="A9" t="s">
        <v>349</v>
      </c>
    </row>
  </sheetData>
  <mergeCells count="7">
    <mergeCell ref="A2:I2"/>
    <mergeCell ref="A3:H3"/>
    <mergeCell ref="D4:F4"/>
    <mergeCell ref="G4:I4"/>
    <mergeCell ref="A4:A5"/>
    <mergeCell ref="B4:B5"/>
    <mergeCell ref="C4:C5"/>
  </mergeCells>
  <printOptions horizontalCentered="1"/>
  <pageMargins left="0.8" right="0.8" top="0.6" bottom="0.6" header="0" footer="0"/>
  <pageSetup paperSize="9" scale="58"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8"/>
  <sheetViews>
    <sheetView showZeros="0" workbookViewId="0">
      <selection activeCell="B15" sqref="B15"/>
    </sheetView>
  </sheetViews>
  <sheetFormatPr defaultColWidth="10.6555555555556" defaultRowHeight="12" customHeight="1" outlineLevelRow="7"/>
  <cols>
    <col min="1" max="1" width="40" customWidth="1"/>
    <col min="2" max="2" width="56" customWidth="1"/>
    <col min="3" max="3" width="20.1555555555556" customWidth="1"/>
    <col min="4" max="4" width="15.5" customWidth="1"/>
    <col min="5" max="5" width="27.5" customWidth="1"/>
    <col min="6" max="6" width="13.1555555555556" customWidth="1"/>
    <col min="7" max="7" width="15.3333333333333" customWidth="1"/>
    <col min="8" max="9" width="14.5" customWidth="1"/>
    <col min="10" max="10" width="98.1555555555556" customWidth="1"/>
  </cols>
  <sheetData>
    <row r="1" ht="15" customHeight="1" spans="10:10">
      <c r="J1" s="59" t="s">
        <v>385</v>
      </c>
    </row>
    <row r="2" ht="28.5" customHeight="1" spans="1:10">
      <c r="A2" s="45" t="s">
        <v>386</v>
      </c>
      <c r="B2" s="45"/>
      <c r="C2" s="45"/>
      <c r="D2" s="45"/>
      <c r="E2" s="45"/>
      <c r="F2" s="46"/>
      <c r="G2" s="45"/>
      <c r="H2" s="46"/>
      <c r="I2" s="46"/>
      <c r="J2" s="45"/>
    </row>
    <row r="3" ht="17.25" customHeight="1" spans="1:10">
      <c r="A3" s="47" t="str">
        <f>"单位名称："&amp;"西双版纳傣族自治州住房公积金管理中心"</f>
        <v>单位名称：西双版纳傣族自治州住房公积金管理中心</v>
      </c>
      <c r="B3" s="48"/>
      <c r="C3" s="48"/>
      <c r="D3" s="48"/>
      <c r="E3" s="48"/>
      <c r="F3" s="49"/>
      <c r="G3" s="48"/>
      <c r="H3" s="49"/>
      <c r="I3" s="60"/>
      <c r="J3" s="60"/>
    </row>
    <row r="4" ht="44.25" customHeight="1" spans="1:10">
      <c r="A4" s="50" t="s">
        <v>226</v>
      </c>
      <c r="B4" s="50" t="s">
        <v>227</v>
      </c>
      <c r="C4" s="50" t="s">
        <v>228</v>
      </c>
      <c r="D4" s="50" t="s">
        <v>229</v>
      </c>
      <c r="E4" s="50" t="s">
        <v>230</v>
      </c>
      <c r="F4" s="51" t="s">
        <v>231</v>
      </c>
      <c r="G4" s="50" t="s">
        <v>232</v>
      </c>
      <c r="H4" s="51" t="s">
        <v>233</v>
      </c>
      <c r="I4" s="51" t="s">
        <v>234</v>
      </c>
      <c r="J4" s="50" t="s">
        <v>235</v>
      </c>
    </row>
    <row r="5" ht="14.25" customHeight="1" spans="1:10">
      <c r="A5" s="52">
        <v>1</v>
      </c>
      <c r="B5" s="52">
        <v>2</v>
      </c>
      <c r="C5" s="52">
        <v>3</v>
      </c>
      <c r="D5" s="52">
        <v>4</v>
      </c>
      <c r="E5" s="52">
        <v>5</v>
      </c>
      <c r="F5" s="52">
        <v>6</v>
      </c>
      <c r="G5" s="52">
        <v>7</v>
      </c>
      <c r="H5" s="52">
        <v>8</v>
      </c>
      <c r="I5" s="52">
        <v>9</v>
      </c>
      <c r="J5" s="52">
        <v>10</v>
      </c>
    </row>
    <row r="6" ht="42" customHeight="1" spans="1:10">
      <c r="A6" s="53"/>
      <c r="B6" s="54"/>
      <c r="C6" s="54"/>
      <c r="D6" s="54"/>
      <c r="E6" s="55"/>
      <c r="F6" s="56"/>
      <c r="G6" s="55"/>
      <c r="H6" s="56"/>
      <c r="I6" s="56"/>
      <c r="J6" s="55"/>
    </row>
    <row r="7" ht="42" customHeight="1" spans="1:10">
      <c r="A7" s="53"/>
      <c r="B7" s="57"/>
      <c r="C7" s="57"/>
      <c r="D7" s="57"/>
      <c r="E7" s="53"/>
      <c r="F7" s="57"/>
      <c r="G7" s="53"/>
      <c r="H7" s="57"/>
      <c r="I7" s="57"/>
      <c r="J7" s="53"/>
    </row>
    <row r="8" customHeight="1" spans="1:10">
      <c r="A8" t="s">
        <v>349</v>
      </c>
      <c r="D8" s="58"/>
      <c r="E8" s="58"/>
      <c r="F8" s="58"/>
      <c r="G8" s="58"/>
      <c r="H8" s="58"/>
      <c r="I8" s="58"/>
      <c r="J8" s="58"/>
    </row>
  </sheetData>
  <mergeCells count="3">
    <mergeCell ref="A2:J2"/>
    <mergeCell ref="A3:H3"/>
    <mergeCell ref="D8:J8"/>
  </mergeCells>
  <printOptions horizontalCentered="1"/>
  <pageMargins left="1" right="1" top="0.75" bottom="0.75" header="0" footer="0"/>
  <pageSetup paperSize="9" scale="6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32"/>
  <sheetViews>
    <sheetView showZeros="0" workbookViewId="0">
      <selection activeCell="A1" sqref="A1"/>
    </sheetView>
  </sheetViews>
  <sheetFormatPr defaultColWidth="10.6555555555556" defaultRowHeight="12" customHeight="1" outlineLevelCol="7"/>
  <cols>
    <col min="1" max="1" width="33.8333333333333" customWidth="1"/>
    <col min="2" max="2" width="21.8333333333333" customWidth="1"/>
    <col min="3" max="3" width="29" customWidth="1"/>
    <col min="4" max="4" width="27.5" customWidth="1"/>
    <col min="5" max="5" width="20.8333333333333" customWidth="1"/>
    <col min="6" max="8" width="24.1555555555556" customWidth="1"/>
  </cols>
  <sheetData>
    <row r="1" ht="14.25" customHeight="1" spans="8:8">
      <c r="H1" s="31" t="s">
        <v>387</v>
      </c>
    </row>
    <row r="2" ht="34.5" customHeight="1" spans="1:8">
      <c r="A2" s="32" t="str">
        <f>"2025"&amp;"年新增资产配置表"</f>
        <v>2025年新增资产配置表</v>
      </c>
      <c r="B2" s="32"/>
      <c r="C2" s="32"/>
      <c r="D2" s="32"/>
      <c r="E2" s="32"/>
      <c r="F2" s="32"/>
      <c r="G2" s="32"/>
      <c r="H2" s="32"/>
    </row>
    <row r="3" ht="19.5" customHeight="1" spans="1:8">
      <c r="A3" s="33" t="str">
        <f>"单位名称："&amp;"西双版纳傣族自治州住房公积金管理中心"</f>
        <v>单位名称：西双版纳傣族自治州住房公积金管理中心</v>
      </c>
      <c r="B3" s="33"/>
      <c r="C3" s="33"/>
      <c r="D3" s="34"/>
      <c r="E3" s="34"/>
      <c r="F3" s="34"/>
      <c r="G3" s="34"/>
      <c r="H3" s="35" t="s">
        <v>113</v>
      </c>
    </row>
    <row r="4" ht="18" customHeight="1" spans="1:8">
      <c r="A4" s="9" t="s">
        <v>121</v>
      </c>
      <c r="B4" s="9" t="s">
        <v>388</v>
      </c>
      <c r="C4" s="9" t="s">
        <v>389</v>
      </c>
      <c r="D4" s="9" t="s">
        <v>390</v>
      </c>
      <c r="E4" s="9" t="s">
        <v>391</v>
      </c>
      <c r="F4" s="36" t="s">
        <v>392</v>
      </c>
      <c r="G4" s="37"/>
      <c r="H4" s="38"/>
    </row>
    <row r="5" ht="18" customHeight="1" spans="1:8">
      <c r="A5" s="16"/>
      <c r="B5" s="16"/>
      <c r="C5" s="16"/>
      <c r="D5" s="16"/>
      <c r="E5" s="16"/>
      <c r="F5" s="39" t="s">
        <v>355</v>
      </c>
      <c r="G5" s="39" t="s">
        <v>393</v>
      </c>
      <c r="H5" s="39" t="s">
        <v>394</v>
      </c>
    </row>
    <row r="6" ht="21" customHeight="1" spans="1:8">
      <c r="A6" s="39">
        <v>1</v>
      </c>
      <c r="B6" s="39">
        <v>2</v>
      </c>
      <c r="C6" s="39">
        <v>3</v>
      </c>
      <c r="D6" s="39">
        <v>4</v>
      </c>
      <c r="E6" s="39">
        <v>5</v>
      </c>
      <c r="F6" s="39">
        <v>6</v>
      </c>
      <c r="G6" s="39">
        <v>7</v>
      </c>
      <c r="H6" s="39">
        <v>8</v>
      </c>
    </row>
    <row r="7" ht="33" customHeight="1" spans="1:8">
      <c r="A7" s="40" t="s">
        <v>44</v>
      </c>
      <c r="B7" s="40"/>
      <c r="C7" s="40"/>
      <c r="D7" s="40"/>
      <c r="E7" s="22"/>
      <c r="F7" s="20">
        <v>137</v>
      </c>
      <c r="G7" s="20"/>
      <c r="H7" s="20">
        <v>6175200</v>
      </c>
    </row>
    <row r="8" ht="33" customHeight="1" spans="1:8">
      <c r="A8" s="41" t="s">
        <v>44</v>
      </c>
      <c r="B8" s="40"/>
      <c r="C8" s="40"/>
      <c r="D8" s="40"/>
      <c r="E8" s="22"/>
      <c r="F8" s="20">
        <v>137</v>
      </c>
      <c r="G8" s="20"/>
      <c r="H8" s="20">
        <v>6175200</v>
      </c>
    </row>
    <row r="9" ht="33" customHeight="1" spans="1:8">
      <c r="A9" s="41" t="s">
        <v>44</v>
      </c>
      <c r="B9" s="40" t="s">
        <v>395</v>
      </c>
      <c r="C9" s="40" t="s">
        <v>396</v>
      </c>
      <c r="D9" s="40" t="s">
        <v>397</v>
      </c>
      <c r="E9" s="22" t="s">
        <v>398</v>
      </c>
      <c r="F9" s="20">
        <v>1</v>
      </c>
      <c r="G9" s="20">
        <v>156000</v>
      </c>
      <c r="H9" s="20">
        <v>156000</v>
      </c>
    </row>
    <row r="10" ht="33" customHeight="1" spans="1:8">
      <c r="A10" s="41" t="s">
        <v>44</v>
      </c>
      <c r="B10" s="40" t="s">
        <v>395</v>
      </c>
      <c r="C10" s="40" t="s">
        <v>399</v>
      </c>
      <c r="D10" s="40" t="s">
        <v>400</v>
      </c>
      <c r="E10" s="22" t="s">
        <v>398</v>
      </c>
      <c r="F10" s="20">
        <v>2</v>
      </c>
      <c r="G10" s="20">
        <v>117900</v>
      </c>
      <c r="H10" s="20">
        <v>235800</v>
      </c>
    </row>
    <row r="11" ht="33" customHeight="1" spans="1:8">
      <c r="A11" s="41" t="s">
        <v>44</v>
      </c>
      <c r="B11" s="40" t="s">
        <v>395</v>
      </c>
      <c r="C11" s="40" t="s">
        <v>399</v>
      </c>
      <c r="D11" s="40" t="s">
        <v>401</v>
      </c>
      <c r="E11" s="22" t="s">
        <v>398</v>
      </c>
      <c r="F11" s="20">
        <v>2</v>
      </c>
      <c r="G11" s="20">
        <v>108000</v>
      </c>
      <c r="H11" s="20">
        <v>216000</v>
      </c>
    </row>
    <row r="12" ht="33" customHeight="1" spans="1:8">
      <c r="A12" s="41" t="s">
        <v>44</v>
      </c>
      <c r="B12" s="40" t="s">
        <v>395</v>
      </c>
      <c r="C12" s="40" t="s">
        <v>402</v>
      </c>
      <c r="D12" s="40" t="s">
        <v>403</v>
      </c>
      <c r="E12" s="22" t="s">
        <v>398</v>
      </c>
      <c r="F12" s="20">
        <v>30</v>
      </c>
      <c r="G12" s="20">
        <v>6520</v>
      </c>
      <c r="H12" s="20">
        <v>195600</v>
      </c>
    </row>
    <row r="13" ht="33" customHeight="1" spans="1:8">
      <c r="A13" s="41" t="s">
        <v>44</v>
      </c>
      <c r="B13" s="40" t="s">
        <v>395</v>
      </c>
      <c r="C13" s="40" t="s">
        <v>404</v>
      </c>
      <c r="D13" s="40" t="s">
        <v>405</v>
      </c>
      <c r="E13" s="22" t="s">
        <v>398</v>
      </c>
      <c r="F13" s="20">
        <v>30</v>
      </c>
      <c r="G13" s="20">
        <v>4420</v>
      </c>
      <c r="H13" s="20">
        <v>132600</v>
      </c>
    </row>
    <row r="14" ht="33" customHeight="1" spans="1:8">
      <c r="A14" s="41" t="s">
        <v>44</v>
      </c>
      <c r="B14" s="40" t="s">
        <v>395</v>
      </c>
      <c r="C14" s="40" t="s">
        <v>406</v>
      </c>
      <c r="D14" s="40" t="s">
        <v>360</v>
      </c>
      <c r="E14" s="22" t="s">
        <v>364</v>
      </c>
      <c r="F14" s="20">
        <v>3</v>
      </c>
      <c r="G14" s="20">
        <v>2000</v>
      </c>
      <c r="H14" s="20">
        <v>6000</v>
      </c>
    </row>
    <row r="15" ht="33" customHeight="1" spans="1:8">
      <c r="A15" s="41" t="s">
        <v>44</v>
      </c>
      <c r="B15" s="40" t="s">
        <v>395</v>
      </c>
      <c r="C15" s="40" t="s">
        <v>407</v>
      </c>
      <c r="D15" s="40" t="s">
        <v>408</v>
      </c>
      <c r="E15" s="22" t="s">
        <v>398</v>
      </c>
      <c r="F15" s="20">
        <v>1</v>
      </c>
      <c r="G15" s="20">
        <v>2100</v>
      </c>
      <c r="H15" s="20">
        <v>2100</v>
      </c>
    </row>
    <row r="16" ht="33" customHeight="1" spans="1:8">
      <c r="A16" s="41" t="s">
        <v>44</v>
      </c>
      <c r="B16" s="40" t="s">
        <v>409</v>
      </c>
      <c r="C16" s="40" t="s">
        <v>410</v>
      </c>
      <c r="D16" s="40" t="s">
        <v>411</v>
      </c>
      <c r="E16" s="22" t="s">
        <v>305</v>
      </c>
      <c r="F16" s="20">
        <v>1</v>
      </c>
      <c r="G16" s="20">
        <v>4600</v>
      </c>
      <c r="H16" s="20">
        <v>4600</v>
      </c>
    </row>
    <row r="17" ht="33" customHeight="1" spans="1:8">
      <c r="A17" s="41" t="s">
        <v>44</v>
      </c>
      <c r="B17" s="40" t="s">
        <v>409</v>
      </c>
      <c r="C17" s="40" t="s">
        <v>412</v>
      </c>
      <c r="D17" s="40" t="s">
        <v>413</v>
      </c>
      <c r="E17" s="22" t="s">
        <v>305</v>
      </c>
      <c r="F17" s="20">
        <v>50</v>
      </c>
      <c r="G17" s="20">
        <v>50</v>
      </c>
      <c r="H17" s="20">
        <v>2500</v>
      </c>
    </row>
    <row r="18" ht="33" customHeight="1" spans="1:8">
      <c r="A18" s="41" t="s">
        <v>44</v>
      </c>
      <c r="B18" s="40" t="s">
        <v>414</v>
      </c>
      <c r="C18" s="40" t="s">
        <v>366</v>
      </c>
      <c r="D18" s="40" t="s">
        <v>415</v>
      </c>
      <c r="E18" s="22" t="s">
        <v>370</v>
      </c>
      <c r="F18" s="20">
        <v>1</v>
      </c>
      <c r="G18" s="20">
        <v>200000</v>
      </c>
      <c r="H18" s="20">
        <v>200000</v>
      </c>
    </row>
    <row r="19" ht="33" customHeight="1" spans="1:8">
      <c r="A19" s="41" t="s">
        <v>44</v>
      </c>
      <c r="B19" s="40" t="s">
        <v>414</v>
      </c>
      <c r="C19" s="40" t="s">
        <v>366</v>
      </c>
      <c r="D19" s="40" t="s">
        <v>416</v>
      </c>
      <c r="E19" s="22" t="s">
        <v>370</v>
      </c>
      <c r="F19" s="20">
        <v>1</v>
      </c>
      <c r="G19" s="20">
        <v>200000</v>
      </c>
      <c r="H19" s="20">
        <v>200000</v>
      </c>
    </row>
    <row r="20" ht="33" customHeight="1" spans="1:8">
      <c r="A20" s="41" t="s">
        <v>44</v>
      </c>
      <c r="B20" s="40" t="s">
        <v>414</v>
      </c>
      <c r="C20" s="40" t="s">
        <v>366</v>
      </c>
      <c r="D20" s="40" t="s">
        <v>417</v>
      </c>
      <c r="E20" s="22" t="s">
        <v>370</v>
      </c>
      <c r="F20" s="20">
        <v>1</v>
      </c>
      <c r="G20" s="20">
        <v>250000</v>
      </c>
      <c r="H20" s="20">
        <v>250000</v>
      </c>
    </row>
    <row r="21" ht="33" customHeight="1" spans="1:8">
      <c r="A21" s="41" t="s">
        <v>44</v>
      </c>
      <c r="B21" s="40" t="s">
        <v>414</v>
      </c>
      <c r="C21" s="40" t="s">
        <v>366</v>
      </c>
      <c r="D21" s="40" t="s">
        <v>418</v>
      </c>
      <c r="E21" s="22" t="s">
        <v>370</v>
      </c>
      <c r="F21" s="20">
        <v>1</v>
      </c>
      <c r="G21" s="20">
        <v>950000</v>
      </c>
      <c r="H21" s="20">
        <v>950000</v>
      </c>
    </row>
    <row r="22" ht="33" customHeight="1" spans="1:8">
      <c r="A22" s="41" t="s">
        <v>44</v>
      </c>
      <c r="B22" s="40" t="s">
        <v>414</v>
      </c>
      <c r="C22" s="40" t="s">
        <v>366</v>
      </c>
      <c r="D22" s="40" t="s">
        <v>419</v>
      </c>
      <c r="E22" s="22" t="s">
        <v>370</v>
      </c>
      <c r="F22" s="20">
        <v>1</v>
      </c>
      <c r="G22" s="20">
        <v>450000</v>
      </c>
      <c r="H22" s="20">
        <v>450000</v>
      </c>
    </row>
    <row r="23" ht="33" customHeight="1" spans="1:8">
      <c r="A23" s="41" t="s">
        <v>44</v>
      </c>
      <c r="B23" s="40" t="s">
        <v>414</v>
      </c>
      <c r="C23" s="40" t="s">
        <v>366</v>
      </c>
      <c r="D23" s="40" t="s">
        <v>420</v>
      </c>
      <c r="E23" s="22" t="s">
        <v>370</v>
      </c>
      <c r="F23" s="20">
        <v>1</v>
      </c>
      <c r="G23" s="20">
        <v>350000</v>
      </c>
      <c r="H23" s="20">
        <v>350000</v>
      </c>
    </row>
    <row r="24" ht="33" customHeight="1" spans="1:8">
      <c r="A24" s="41" t="s">
        <v>44</v>
      </c>
      <c r="B24" s="40" t="s">
        <v>414</v>
      </c>
      <c r="C24" s="40" t="s">
        <v>366</v>
      </c>
      <c r="D24" s="40" t="s">
        <v>373</v>
      </c>
      <c r="E24" s="22" t="s">
        <v>370</v>
      </c>
      <c r="F24" s="20">
        <v>1</v>
      </c>
      <c r="G24" s="20">
        <v>200000</v>
      </c>
      <c r="H24" s="20">
        <v>200000</v>
      </c>
    </row>
    <row r="25" ht="33" customHeight="1" spans="1:8">
      <c r="A25" s="41" t="s">
        <v>44</v>
      </c>
      <c r="B25" s="40" t="s">
        <v>414</v>
      </c>
      <c r="C25" s="40" t="s">
        <v>366</v>
      </c>
      <c r="D25" s="40" t="s">
        <v>421</v>
      </c>
      <c r="E25" s="22" t="s">
        <v>370</v>
      </c>
      <c r="F25" s="20">
        <v>1</v>
      </c>
      <c r="G25" s="20">
        <v>600000</v>
      </c>
      <c r="H25" s="20">
        <v>600000</v>
      </c>
    </row>
    <row r="26" ht="33" customHeight="1" spans="1:8">
      <c r="A26" s="41" t="s">
        <v>44</v>
      </c>
      <c r="B26" s="40" t="s">
        <v>414</v>
      </c>
      <c r="C26" s="40" t="s">
        <v>366</v>
      </c>
      <c r="D26" s="40" t="s">
        <v>422</v>
      </c>
      <c r="E26" s="22" t="s">
        <v>370</v>
      </c>
      <c r="F26" s="20">
        <v>1</v>
      </c>
      <c r="G26" s="20">
        <v>550000</v>
      </c>
      <c r="H26" s="20">
        <v>550000</v>
      </c>
    </row>
    <row r="27" ht="33" customHeight="1" spans="1:8">
      <c r="A27" s="41" t="s">
        <v>44</v>
      </c>
      <c r="B27" s="40" t="s">
        <v>414</v>
      </c>
      <c r="C27" s="40" t="s">
        <v>366</v>
      </c>
      <c r="D27" s="40" t="s">
        <v>423</v>
      </c>
      <c r="E27" s="22" t="s">
        <v>370</v>
      </c>
      <c r="F27" s="20">
        <v>1</v>
      </c>
      <c r="G27" s="20">
        <v>120000</v>
      </c>
      <c r="H27" s="20">
        <v>120000</v>
      </c>
    </row>
    <row r="28" ht="33" customHeight="1" spans="1:8">
      <c r="A28" s="41" t="s">
        <v>44</v>
      </c>
      <c r="B28" s="40" t="s">
        <v>414</v>
      </c>
      <c r="C28" s="40" t="s">
        <v>366</v>
      </c>
      <c r="D28" s="40" t="s">
        <v>424</v>
      </c>
      <c r="E28" s="22" t="s">
        <v>370</v>
      </c>
      <c r="F28" s="20">
        <v>1</v>
      </c>
      <c r="G28" s="20">
        <v>1000000</v>
      </c>
      <c r="H28" s="20">
        <v>1000000</v>
      </c>
    </row>
    <row r="29" ht="33" customHeight="1" spans="1:8">
      <c r="A29" s="41" t="s">
        <v>44</v>
      </c>
      <c r="B29" s="40" t="s">
        <v>414</v>
      </c>
      <c r="C29" s="40" t="s">
        <v>366</v>
      </c>
      <c r="D29" s="40" t="s">
        <v>369</v>
      </c>
      <c r="E29" s="22" t="s">
        <v>370</v>
      </c>
      <c r="F29" s="20">
        <v>4</v>
      </c>
      <c r="G29" s="20">
        <v>7500</v>
      </c>
      <c r="H29" s="20">
        <v>30000</v>
      </c>
    </row>
    <row r="30" ht="33" customHeight="1" spans="1:8">
      <c r="A30" s="41" t="s">
        <v>44</v>
      </c>
      <c r="B30" s="40" t="s">
        <v>414</v>
      </c>
      <c r="C30" s="40" t="s">
        <v>425</v>
      </c>
      <c r="D30" s="40" t="s">
        <v>426</v>
      </c>
      <c r="E30" s="22" t="s">
        <v>370</v>
      </c>
      <c r="F30" s="20">
        <v>1</v>
      </c>
      <c r="G30" s="20">
        <v>138000</v>
      </c>
      <c r="H30" s="20">
        <v>138000</v>
      </c>
    </row>
    <row r="31" ht="33" customHeight="1" spans="1:8">
      <c r="A31" s="41" t="s">
        <v>44</v>
      </c>
      <c r="B31" s="40" t="s">
        <v>414</v>
      </c>
      <c r="C31" s="40" t="s">
        <v>425</v>
      </c>
      <c r="D31" s="40" t="s">
        <v>427</v>
      </c>
      <c r="E31" s="22" t="s">
        <v>370</v>
      </c>
      <c r="F31" s="20">
        <v>1</v>
      </c>
      <c r="G31" s="20">
        <v>186000</v>
      </c>
      <c r="H31" s="20">
        <v>186000</v>
      </c>
    </row>
    <row r="32" ht="24" customHeight="1" spans="1:8">
      <c r="A32" s="42" t="s">
        <v>29</v>
      </c>
      <c r="B32" s="43"/>
      <c r="C32" s="43"/>
      <c r="D32" s="43"/>
      <c r="E32" s="44"/>
      <c r="F32" s="20">
        <v>137</v>
      </c>
      <c r="G32" s="20"/>
      <c r="H32" s="20">
        <v>6175200</v>
      </c>
    </row>
  </sheetData>
  <mergeCells count="9">
    <mergeCell ref="A2:H2"/>
    <mergeCell ref="A3:C3"/>
    <mergeCell ref="F4:H4"/>
    <mergeCell ref="A32:E32"/>
    <mergeCell ref="A4:A5"/>
    <mergeCell ref="B4:B5"/>
    <mergeCell ref="C4:C5"/>
    <mergeCell ref="D4:D5"/>
    <mergeCell ref="E4:E5"/>
  </mergeCells>
  <pageMargins left="0.29" right="0.08" top="0.21" bottom="0.21" header="0" footer="0"/>
  <pageSetup paperSize="9" scale="81"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K11"/>
  <sheetViews>
    <sheetView showZeros="0" workbookViewId="0">
      <selection activeCell="C15" sqref="C15"/>
    </sheetView>
  </sheetViews>
  <sheetFormatPr defaultColWidth="10.6555555555556" defaultRowHeight="14.25" customHeight="1"/>
  <cols>
    <col min="1" max="1" width="15.6555555555556" customWidth="1"/>
    <col min="2" max="3" width="27.8333333333333" customWidth="1"/>
    <col min="4" max="4" width="13" customWidth="1"/>
    <col min="5" max="5" width="20.6555555555556" customWidth="1"/>
    <col min="6" max="6" width="11.5" customWidth="1"/>
    <col min="7" max="7" width="20.6555555555556" customWidth="1"/>
    <col min="8" max="11" width="18" customWidth="1"/>
  </cols>
  <sheetData>
    <row r="1" ht="19.5" customHeight="1" spans="4:11">
      <c r="D1" s="1"/>
      <c r="E1" s="1"/>
      <c r="F1" s="1"/>
      <c r="G1" s="1"/>
      <c r="H1" s="2"/>
      <c r="I1" s="2"/>
      <c r="J1" s="2"/>
      <c r="K1" s="3" t="s">
        <v>428</v>
      </c>
    </row>
    <row r="2" ht="42.75" customHeight="1" spans="1:11">
      <c r="A2" s="4" t="str">
        <f>"2025"&amp;"年上级转移支付补助项目支出预算表"</f>
        <v>2025年上级转移支付补助项目支出预算表</v>
      </c>
      <c r="B2" s="4"/>
      <c r="C2" s="4"/>
      <c r="D2" s="4"/>
      <c r="E2" s="4"/>
      <c r="F2" s="4"/>
      <c r="G2" s="4"/>
      <c r="H2" s="4"/>
      <c r="I2" s="4"/>
      <c r="J2" s="4"/>
      <c r="K2" s="4"/>
    </row>
    <row r="3" ht="19.5" customHeight="1" spans="1:11">
      <c r="A3" s="5" t="str">
        <f>"单位名称："&amp;"西双版纳傣族自治州住房公积金管理中心"</f>
        <v>单位名称：西双版纳傣族自治州住房公积金管理中心</v>
      </c>
      <c r="B3" s="5"/>
      <c r="C3" s="5"/>
      <c r="D3" s="5"/>
      <c r="E3" s="5"/>
      <c r="F3" s="5"/>
      <c r="G3" s="5"/>
      <c r="H3" s="6"/>
      <c r="I3" s="6"/>
      <c r="J3" s="6"/>
      <c r="K3" s="7" t="s">
        <v>113</v>
      </c>
    </row>
    <row r="4" ht="21.75" customHeight="1" spans="1:11">
      <c r="A4" s="8" t="s">
        <v>208</v>
      </c>
      <c r="B4" s="8" t="s">
        <v>123</v>
      </c>
      <c r="C4" s="8" t="s">
        <v>209</v>
      </c>
      <c r="D4" s="9" t="s">
        <v>124</v>
      </c>
      <c r="E4" s="9" t="s">
        <v>125</v>
      </c>
      <c r="F4" s="9" t="s">
        <v>210</v>
      </c>
      <c r="G4" s="9" t="s">
        <v>211</v>
      </c>
      <c r="H4" s="26" t="s">
        <v>29</v>
      </c>
      <c r="I4" s="10" t="s">
        <v>429</v>
      </c>
      <c r="J4" s="11"/>
      <c r="K4" s="12"/>
    </row>
    <row r="5" ht="21.75" customHeight="1" spans="1:11">
      <c r="A5" s="13"/>
      <c r="B5" s="13"/>
      <c r="C5" s="13"/>
      <c r="D5" s="14"/>
      <c r="E5" s="14"/>
      <c r="F5" s="14"/>
      <c r="G5" s="14"/>
      <c r="H5" s="27"/>
      <c r="I5" s="9" t="s">
        <v>32</v>
      </c>
      <c r="J5" s="9" t="s">
        <v>33</v>
      </c>
      <c r="K5" s="9" t="s">
        <v>34</v>
      </c>
    </row>
    <row r="6" ht="40.5" customHeight="1" spans="1:11">
      <c r="A6" s="15"/>
      <c r="B6" s="15"/>
      <c r="C6" s="15"/>
      <c r="D6" s="16"/>
      <c r="E6" s="16"/>
      <c r="F6" s="16"/>
      <c r="G6" s="16"/>
      <c r="H6" s="28"/>
      <c r="I6" s="16" t="s">
        <v>31</v>
      </c>
      <c r="J6" s="16"/>
      <c r="K6" s="16"/>
    </row>
    <row r="7" ht="15" customHeight="1" spans="1:11">
      <c r="A7" s="17">
        <v>1</v>
      </c>
      <c r="B7" s="17">
        <v>2</v>
      </c>
      <c r="C7" s="17">
        <v>3</v>
      </c>
      <c r="D7" s="17">
        <v>4</v>
      </c>
      <c r="E7" s="17">
        <v>5</v>
      </c>
      <c r="F7" s="17">
        <v>6</v>
      </c>
      <c r="G7" s="17">
        <v>7</v>
      </c>
      <c r="H7" s="17">
        <v>8</v>
      </c>
      <c r="I7" s="17">
        <v>9</v>
      </c>
      <c r="J7" s="18">
        <v>10</v>
      </c>
      <c r="K7" s="18">
        <v>11</v>
      </c>
    </row>
    <row r="8" ht="18.75" customHeight="1" spans="1:11">
      <c r="A8" s="29"/>
      <c r="B8" s="30"/>
      <c r="C8" s="29"/>
      <c r="D8" s="29"/>
      <c r="E8" s="29"/>
      <c r="F8" s="29"/>
      <c r="G8" s="29"/>
      <c r="H8" s="20"/>
      <c r="I8" s="20"/>
      <c r="J8" s="20"/>
      <c r="K8" s="20"/>
    </row>
    <row r="9" ht="18.75" customHeight="1" spans="1:11">
      <c r="A9" s="30"/>
      <c r="B9" s="30"/>
      <c r="C9" s="30"/>
      <c r="D9" s="30"/>
      <c r="E9" s="30"/>
      <c r="F9" s="30"/>
      <c r="G9" s="30"/>
      <c r="H9" s="20"/>
      <c r="I9" s="20"/>
      <c r="J9" s="20"/>
      <c r="K9" s="20"/>
    </row>
    <row r="10" ht="18.75" customHeight="1" spans="1:11">
      <c r="A10" s="23" t="s">
        <v>91</v>
      </c>
      <c r="B10" s="24"/>
      <c r="C10" s="24"/>
      <c r="D10" s="24"/>
      <c r="E10" s="24"/>
      <c r="F10" s="24"/>
      <c r="G10" s="25"/>
      <c r="H10" s="20"/>
      <c r="I10" s="20"/>
      <c r="J10" s="20"/>
      <c r="K10" s="20"/>
    </row>
    <row r="11" customHeight="1" spans="1:1">
      <c r="A11" t="s">
        <v>349</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3" right="0.3" top="0.46" bottom="0.46" header="0.4" footer="0.4"/>
  <pageSetup paperSize="9" scale="57"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14"/>
  <sheetViews>
    <sheetView showZeros="0" tabSelected="1" workbookViewId="0">
      <selection activeCell="A1" sqref="A1"/>
    </sheetView>
  </sheetViews>
  <sheetFormatPr defaultColWidth="10.6555555555556" defaultRowHeight="14.25" customHeight="1" outlineLevelCol="6"/>
  <cols>
    <col min="1" max="1" width="41.1555555555556" customWidth="1"/>
    <col min="2" max="2" width="23.3222222222222" customWidth="1"/>
    <col min="3" max="3" width="48.5" customWidth="1"/>
    <col min="4" max="4" width="16.3222222222222" customWidth="1"/>
    <col min="5" max="7" width="27.8333333333333" customWidth="1"/>
  </cols>
  <sheetData>
    <row r="1" ht="18.75" customHeight="1" spans="4:7">
      <c r="D1" s="1"/>
      <c r="E1" s="2"/>
      <c r="F1" s="2"/>
      <c r="G1" s="3" t="s">
        <v>430</v>
      </c>
    </row>
    <row r="2" ht="36.75" customHeight="1" spans="1:7">
      <c r="A2" s="4" t="str">
        <f>"2025"&amp;"年部门项目中期规划预算表"</f>
        <v>2025年部门项目中期规划预算表</v>
      </c>
      <c r="B2" s="4"/>
      <c r="C2" s="4"/>
      <c r="D2" s="4"/>
      <c r="E2" s="4"/>
      <c r="F2" s="4"/>
      <c r="G2" s="4"/>
    </row>
    <row r="3" ht="22.5" customHeight="1" spans="1:7">
      <c r="A3" s="5" t="str">
        <f>"单位名称："&amp;"西双版纳傣族自治州住房公积金管理中心"</f>
        <v>单位名称：西双版纳傣族自治州住房公积金管理中心</v>
      </c>
      <c r="B3" s="5"/>
      <c r="C3" s="5"/>
      <c r="D3" s="5"/>
      <c r="E3" s="6"/>
      <c r="F3" s="6"/>
      <c r="G3" s="7" t="s">
        <v>113</v>
      </c>
    </row>
    <row r="4" ht="21.75" customHeight="1" spans="1:7">
      <c r="A4" s="8" t="s">
        <v>209</v>
      </c>
      <c r="B4" s="8" t="s">
        <v>208</v>
      </c>
      <c r="C4" s="8" t="s">
        <v>123</v>
      </c>
      <c r="D4" s="9" t="s">
        <v>431</v>
      </c>
      <c r="E4" s="10" t="s">
        <v>32</v>
      </c>
      <c r="F4" s="11"/>
      <c r="G4" s="12"/>
    </row>
    <row r="5" ht="21.75" customHeight="1" spans="1:7">
      <c r="A5" s="13"/>
      <c r="B5" s="13"/>
      <c r="C5" s="13"/>
      <c r="D5" s="14"/>
      <c r="E5" s="8" t="s">
        <v>432</v>
      </c>
      <c r="F5" s="9" t="s">
        <v>433</v>
      </c>
      <c r="G5" s="9" t="s">
        <v>434</v>
      </c>
    </row>
    <row r="6" ht="40.5" customHeight="1" spans="1:7">
      <c r="A6" s="15"/>
      <c r="B6" s="15"/>
      <c r="C6" s="15"/>
      <c r="D6" s="16"/>
      <c r="E6" s="15"/>
      <c r="F6" s="16"/>
      <c r="G6" s="16"/>
    </row>
    <row r="7" ht="19.5" customHeight="1" spans="1:7">
      <c r="A7" s="17">
        <v>1</v>
      </c>
      <c r="B7" s="17">
        <v>2</v>
      </c>
      <c r="C7" s="17">
        <v>3</v>
      </c>
      <c r="D7" s="17">
        <v>4</v>
      </c>
      <c r="E7" s="17">
        <v>8</v>
      </c>
      <c r="F7" s="17">
        <v>9</v>
      </c>
      <c r="G7" s="18">
        <v>10</v>
      </c>
    </row>
    <row r="8" ht="17.25" customHeight="1" spans="1:7">
      <c r="A8" s="19" t="s">
        <v>44</v>
      </c>
      <c r="B8" s="19"/>
      <c r="C8" s="19"/>
      <c r="D8" s="19"/>
      <c r="E8" s="20">
        <v>1487000</v>
      </c>
      <c r="F8" s="20"/>
      <c r="G8" s="20"/>
    </row>
    <row r="9" ht="18.75" customHeight="1" spans="1:7">
      <c r="A9" s="21" t="s">
        <v>44</v>
      </c>
      <c r="B9" s="19"/>
      <c r="C9" s="19"/>
      <c r="D9" s="22"/>
      <c r="E9" s="20">
        <v>1487000</v>
      </c>
      <c r="F9" s="20"/>
      <c r="G9" s="20"/>
    </row>
    <row r="10" ht="18.75" customHeight="1" spans="1:7">
      <c r="A10" s="19"/>
      <c r="B10" s="19" t="s">
        <v>215</v>
      </c>
      <c r="C10" s="19" t="s">
        <v>214</v>
      </c>
      <c r="D10" s="22" t="s">
        <v>435</v>
      </c>
      <c r="E10" s="20">
        <v>150000</v>
      </c>
      <c r="F10" s="20"/>
      <c r="G10" s="20"/>
    </row>
    <row r="11" ht="18.75" customHeight="1" spans="1:7">
      <c r="A11" s="19"/>
      <c r="B11" s="19" t="s">
        <v>215</v>
      </c>
      <c r="C11" s="19" t="s">
        <v>217</v>
      </c>
      <c r="D11" s="22" t="s">
        <v>435</v>
      </c>
      <c r="E11" s="20">
        <v>40000</v>
      </c>
      <c r="F11" s="20"/>
      <c r="G11" s="20"/>
    </row>
    <row r="12" ht="18.75" customHeight="1" spans="1:7">
      <c r="A12" s="19"/>
      <c r="B12" s="19" t="s">
        <v>215</v>
      </c>
      <c r="C12" s="19" t="s">
        <v>219</v>
      </c>
      <c r="D12" s="22" t="s">
        <v>435</v>
      </c>
      <c r="E12" s="20">
        <v>1230000</v>
      </c>
      <c r="F12" s="20"/>
      <c r="G12" s="20"/>
    </row>
    <row r="13" ht="18.75" customHeight="1" spans="1:7">
      <c r="A13" s="19"/>
      <c r="B13" s="19" t="s">
        <v>215</v>
      </c>
      <c r="C13" s="19" t="s">
        <v>223</v>
      </c>
      <c r="D13" s="22" t="s">
        <v>435</v>
      </c>
      <c r="E13" s="20">
        <v>67000</v>
      </c>
      <c r="F13" s="20"/>
      <c r="G13" s="20"/>
    </row>
    <row r="14" ht="18.75" customHeight="1" spans="1:7">
      <c r="A14" s="23" t="s">
        <v>29</v>
      </c>
      <c r="B14" s="24" t="s">
        <v>214</v>
      </c>
      <c r="C14" s="24"/>
      <c r="D14" s="25"/>
      <c r="E14" s="20">
        <v>1487000</v>
      </c>
      <c r="F14" s="20"/>
      <c r="G14" s="20"/>
    </row>
  </sheetData>
  <mergeCells count="11">
    <mergeCell ref="A2:G2"/>
    <mergeCell ref="A3:D3"/>
    <mergeCell ref="E4:G4"/>
    <mergeCell ref="A14:D14"/>
    <mergeCell ref="A4:A6"/>
    <mergeCell ref="B4:B6"/>
    <mergeCell ref="C4:C6"/>
    <mergeCell ref="D4:D6"/>
    <mergeCell ref="E5:E6"/>
    <mergeCell ref="F5:F6"/>
    <mergeCell ref="G5:G6"/>
  </mergeCells>
  <printOptions horizontalCentered="1"/>
  <pageMargins left="0.3" right="0.3" top="0.46" bottom="0.46" header="0.4" footer="0.4"/>
  <pageSetup paperSize="9" scale="57"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S9"/>
  <sheetViews>
    <sheetView showZeros="0" topLeftCell="I1" workbookViewId="0">
      <selection activeCell="A1" sqref="A1"/>
    </sheetView>
  </sheetViews>
  <sheetFormatPr defaultColWidth="10.6555555555556" defaultRowHeight="14.25" customHeight="1"/>
  <cols>
    <col min="1" max="1" width="18.1666666666667" customWidth="1"/>
    <col min="2" max="2" width="36.8333333333333" customWidth="1"/>
    <col min="3" max="19" width="20.6666666666667" customWidth="1"/>
  </cols>
  <sheetData>
    <row r="1" ht="19.5" customHeight="1" spans="10:19">
      <c r="J1" s="123"/>
      <c r="O1" s="78"/>
      <c r="P1" s="78"/>
      <c r="Q1" s="78"/>
      <c r="R1" s="78"/>
      <c r="S1" s="3" t="s">
        <v>26</v>
      </c>
    </row>
    <row r="2" ht="57.75" customHeight="1" spans="1:19">
      <c r="A2" s="146" t="str">
        <f>"2025"&amp;"年部门收入预算表"</f>
        <v>2025年部门收入预算表</v>
      </c>
      <c r="B2" s="146"/>
      <c r="C2" s="146"/>
      <c r="D2" s="146"/>
      <c r="E2" s="146"/>
      <c r="F2" s="146"/>
      <c r="G2" s="146"/>
      <c r="H2" s="146"/>
      <c r="I2" s="146"/>
      <c r="J2" s="146"/>
      <c r="K2" s="146"/>
      <c r="L2" s="146"/>
      <c r="M2" s="146"/>
      <c r="N2" s="146"/>
      <c r="O2" s="146"/>
      <c r="P2" s="146"/>
      <c r="Q2" s="146"/>
      <c r="R2" s="146"/>
      <c r="S2" s="146"/>
    </row>
    <row r="3" ht="24" customHeight="1" spans="1:19">
      <c r="A3" s="182" t="str">
        <f>"单位名称："&amp;"西双版纳傣族自治州住房公积金管理中心"</f>
        <v>单位名称：西双版纳傣族自治州住房公积金管理中心</v>
      </c>
      <c r="B3" s="182"/>
      <c r="C3" s="182"/>
      <c r="D3" s="182"/>
      <c r="E3" s="183"/>
      <c r="F3" s="183"/>
      <c r="G3" s="183"/>
      <c r="H3" s="183"/>
      <c r="I3" s="183"/>
      <c r="J3" s="185"/>
      <c r="K3" s="183"/>
      <c r="L3" s="183"/>
      <c r="M3" s="183"/>
      <c r="N3" s="183"/>
      <c r="O3" s="186"/>
      <c r="P3" s="186"/>
      <c r="Q3" s="186"/>
      <c r="R3" s="186"/>
      <c r="S3" s="188" t="s">
        <v>1</v>
      </c>
    </row>
    <row r="4" ht="18.75" customHeight="1" spans="1:19">
      <c r="A4" s="8" t="s">
        <v>27</v>
      </c>
      <c r="B4" s="84" t="s">
        <v>28</v>
      </c>
      <c r="C4" s="84" t="s">
        <v>29</v>
      </c>
      <c r="D4" s="184" t="s">
        <v>30</v>
      </c>
      <c r="E4" s="184"/>
      <c r="F4" s="184"/>
      <c r="G4" s="184"/>
      <c r="H4" s="184"/>
      <c r="I4" s="184"/>
      <c r="J4" s="184"/>
      <c r="K4" s="184"/>
      <c r="L4" s="184"/>
      <c r="M4" s="184"/>
      <c r="N4" s="154"/>
      <c r="O4" s="184" t="s">
        <v>19</v>
      </c>
      <c r="P4" s="184"/>
      <c r="Q4" s="184"/>
      <c r="R4" s="184"/>
      <c r="S4" s="154"/>
    </row>
    <row r="5" ht="19.5" customHeight="1" spans="1:19">
      <c r="A5" s="13"/>
      <c r="B5" s="86"/>
      <c r="C5" s="86"/>
      <c r="D5" s="86" t="s">
        <v>31</v>
      </c>
      <c r="E5" s="86" t="s">
        <v>32</v>
      </c>
      <c r="F5" s="86" t="s">
        <v>33</v>
      </c>
      <c r="G5" s="86" t="s">
        <v>34</v>
      </c>
      <c r="H5" s="86" t="s">
        <v>35</v>
      </c>
      <c r="I5" s="187" t="s">
        <v>36</v>
      </c>
      <c r="J5" s="187"/>
      <c r="K5" s="187"/>
      <c r="L5" s="187"/>
      <c r="M5" s="187"/>
      <c r="N5" s="99"/>
      <c r="O5" s="86" t="s">
        <v>31</v>
      </c>
      <c r="P5" s="86" t="s">
        <v>32</v>
      </c>
      <c r="Q5" s="86" t="s">
        <v>33</v>
      </c>
      <c r="R5" s="86" t="s">
        <v>34</v>
      </c>
      <c r="S5" s="86" t="s">
        <v>37</v>
      </c>
    </row>
    <row r="6" ht="33.75" customHeight="1" spans="1:19">
      <c r="A6" s="15"/>
      <c r="B6" s="88"/>
      <c r="C6" s="88"/>
      <c r="D6" s="88"/>
      <c r="E6" s="88"/>
      <c r="F6" s="88"/>
      <c r="G6" s="88"/>
      <c r="H6" s="88"/>
      <c r="I6" s="87" t="s">
        <v>31</v>
      </c>
      <c r="J6" s="87" t="s">
        <v>38</v>
      </c>
      <c r="K6" s="87" t="s">
        <v>39</v>
      </c>
      <c r="L6" s="87" t="s">
        <v>40</v>
      </c>
      <c r="M6" s="87" t="s">
        <v>41</v>
      </c>
      <c r="N6" s="87" t="s">
        <v>42</v>
      </c>
      <c r="O6" s="88"/>
      <c r="P6" s="88"/>
      <c r="Q6" s="88"/>
      <c r="R6" s="88"/>
      <c r="S6" s="88"/>
    </row>
    <row r="7" ht="16.5" customHeight="1" spans="1:19">
      <c r="A7" s="52">
        <v>1</v>
      </c>
      <c r="B7" s="52">
        <v>2</v>
      </c>
      <c r="C7" s="52">
        <v>3</v>
      </c>
      <c r="D7" s="52">
        <v>4</v>
      </c>
      <c r="E7" s="52">
        <v>5</v>
      </c>
      <c r="F7" s="52">
        <v>6</v>
      </c>
      <c r="G7" s="52">
        <v>7</v>
      </c>
      <c r="H7" s="52">
        <v>8</v>
      </c>
      <c r="I7" s="52">
        <v>9</v>
      </c>
      <c r="J7" s="52">
        <v>10</v>
      </c>
      <c r="K7" s="52">
        <v>11</v>
      </c>
      <c r="L7" s="52">
        <v>12</v>
      </c>
      <c r="M7" s="52">
        <v>13</v>
      </c>
      <c r="N7" s="52">
        <v>14</v>
      </c>
      <c r="O7" s="52">
        <v>15</v>
      </c>
      <c r="P7" s="52">
        <v>16</v>
      </c>
      <c r="Q7" s="52">
        <v>17</v>
      </c>
      <c r="R7" s="52">
        <v>18</v>
      </c>
      <c r="S7" s="52">
        <v>19</v>
      </c>
    </row>
    <row r="8" ht="18" customHeight="1" spans="1:19">
      <c r="A8" s="19" t="s">
        <v>43</v>
      </c>
      <c r="B8" s="19" t="s">
        <v>44</v>
      </c>
      <c r="C8" s="20">
        <v>7723038.02</v>
      </c>
      <c r="D8" s="20">
        <v>7723038.02</v>
      </c>
      <c r="E8" s="20">
        <v>7723038.02</v>
      </c>
      <c r="F8" s="20"/>
      <c r="G8" s="20"/>
      <c r="H8" s="20"/>
      <c r="I8" s="20"/>
      <c r="J8" s="20"/>
      <c r="K8" s="20"/>
      <c r="L8" s="20"/>
      <c r="M8" s="20"/>
      <c r="N8" s="20"/>
      <c r="O8" s="20"/>
      <c r="P8" s="20"/>
      <c r="Q8" s="20"/>
      <c r="R8" s="20"/>
      <c r="S8" s="20"/>
    </row>
    <row r="9" ht="18" customHeight="1" spans="1:19">
      <c r="A9" s="22" t="s">
        <v>29</v>
      </c>
      <c r="B9" s="22"/>
      <c r="C9" s="20">
        <v>7723038.02</v>
      </c>
      <c r="D9" s="20">
        <v>7723038.02</v>
      </c>
      <c r="E9" s="20">
        <v>7723038.02</v>
      </c>
      <c r="F9" s="20"/>
      <c r="G9" s="20"/>
      <c r="H9" s="20"/>
      <c r="I9" s="20"/>
      <c r="J9" s="20"/>
      <c r="K9" s="20"/>
      <c r="L9" s="20"/>
      <c r="M9" s="20"/>
      <c r="N9" s="20"/>
      <c r="O9" s="20"/>
      <c r="P9" s="20"/>
      <c r="Q9" s="20"/>
      <c r="R9" s="20"/>
      <c r="S9" s="20"/>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 right="0.3" top="0.41" bottom="0.41" header="0.25" footer="0.25"/>
  <pageSetup paperSize="9" scale="56"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O24"/>
  <sheetViews>
    <sheetView showZeros="0" workbookViewId="0">
      <selection activeCell="A1" sqref="A1"/>
    </sheetView>
  </sheetViews>
  <sheetFormatPr defaultColWidth="10.6555555555556" defaultRowHeight="14.25" customHeight="1"/>
  <cols>
    <col min="1" max="1" width="16.1555555555556" customWidth="1"/>
    <col min="2" max="2" width="40.3222222222222" customWidth="1"/>
    <col min="3" max="6" width="22.3333333333333" customWidth="1"/>
    <col min="7" max="8" width="22.1555555555556" customWidth="1"/>
    <col min="9" max="9" width="22" customWidth="1"/>
    <col min="10" max="11" width="22.1555555555556" customWidth="1"/>
    <col min="12" max="14" width="22" customWidth="1"/>
    <col min="15" max="15" width="22.1555555555556" customWidth="1"/>
  </cols>
  <sheetData>
    <row r="1" ht="19.5" customHeight="1" spans="4:15">
      <c r="D1" s="123"/>
      <c r="H1" s="123"/>
      <c r="J1" s="123"/>
      <c r="O1" s="181" t="s">
        <v>45</v>
      </c>
    </row>
    <row r="2" ht="42" customHeight="1" spans="1:15">
      <c r="A2" s="4" t="str">
        <f>"2025"&amp;"年部门支出预算表"</f>
        <v>2025年部门支出预算表</v>
      </c>
      <c r="B2" s="4"/>
      <c r="C2" s="4"/>
      <c r="D2" s="4"/>
      <c r="E2" s="4"/>
      <c r="F2" s="4"/>
      <c r="G2" s="4"/>
      <c r="H2" s="4"/>
      <c r="I2" s="4"/>
      <c r="J2" s="4"/>
      <c r="K2" s="4"/>
      <c r="L2" s="4"/>
      <c r="M2" s="4"/>
      <c r="N2" s="4"/>
      <c r="O2" s="4"/>
    </row>
    <row r="3" ht="24" customHeight="1" spans="1:15">
      <c r="A3" s="160" t="str">
        <f>"单位名称："&amp;"西双版纳傣族自治州住房公积金管理中心"</f>
        <v>单位名称：西双版纳傣族自治州住房公积金管理中心</v>
      </c>
      <c r="B3" s="160"/>
      <c r="C3" s="160"/>
      <c r="D3" s="160"/>
      <c r="E3" s="160"/>
      <c r="F3" s="160"/>
      <c r="G3" s="160"/>
      <c r="H3" s="160"/>
      <c r="I3" s="160"/>
      <c r="J3" s="160"/>
      <c r="K3" s="160"/>
      <c r="L3" s="160"/>
      <c r="M3" s="6"/>
      <c r="N3" s="6"/>
      <c r="O3" s="106" t="s">
        <v>1</v>
      </c>
    </row>
    <row r="4" ht="19.5" customHeight="1" spans="1:15">
      <c r="A4" s="8" t="s">
        <v>46</v>
      </c>
      <c r="B4" s="8" t="s">
        <v>47</v>
      </c>
      <c r="C4" s="8" t="s">
        <v>29</v>
      </c>
      <c r="D4" s="10" t="s">
        <v>32</v>
      </c>
      <c r="E4" s="11" t="s">
        <v>48</v>
      </c>
      <c r="F4" s="12" t="s">
        <v>49</v>
      </c>
      <c r="G4" s="8" t="s">
        <v>33</v>
      </c>
      <c r="H4" s="8" t="s">
        <v>34</v>
      </c>
      <c r="I4" s="8" t="s">
        <v>50</v>
      </c>
      <c r="J4" s="10" t="s">
        <v>51</v>
      </c>
      <c r="K4" s="11"/>
      <c r="L4" s="11"/>
      <c r="M4" s="11"/>
      <c r="N4" s="11"/>
      <c r="O4" s="12"/>
    </row>
    <row r="5" ht="33.75" customHeight="1" spans="1:15">
      <c r="A5" s="15"/>
      <c r="B5" s="15"/>
      <c r="C5" s="15"/>
      <c r="D5" s="17" t="s">
        <v>31</v>
      </c>
      <c r="E5" s="98" t="s">
        <v>48</v>
      </c>
      <c r="F5" s="98" t="s">
        <v>49</v>
      </c>
      <c r="G5" s="15"/>
      <c r="H5" s="15"/>
      <c r="I5" s="15"/>
      <c r="J5" s="17" t="s">
        <v>31</v>
      </c>
      <c r="K5" s="39" t="s">
        <v>52</v>
      </c>
      <c r="L5" s="39" t="s">
        <v>53</v>
      </c>
      <c r="M5" s="39" t="s">
        <v>54</v>
      </c>
      <c r="N5" s="39" t="s">
        <v>55</v>
      </c>
      <c r="O5" s="39" t="s">
        <v>56</v>
      </c>
    </row>
    <row r="6" ht="19.5" customHeight="1" spans="1:15">
      <c r="A6" s="179">
        <v>1</v>
      </c>
      <c r="B6" s="179">
        <v>2</v>
      </c>
      <c r="C6" s="180">
        <v>3</v>
      </c>
      <c r="D6" s="180">
        <v>4</v>
      </c>
      <c r="E6" s="180">
        <v>5</v>
      </c>
      <c r="F6" s="180">
        <v>6</v>
      </c>
      <c r="G6" s="180">
        <v>7</v>
      </c>
      <c r="H6" s="180">
        <v>8</v>
      </c>
      <c r="I6" s="180">
        <v>9</v>
      </c>
      <c r="J6" s="180">
        <v>10</v>
      </c>
      <c r="K6" s="180">
        <v>11</v>
      </c>
      <c r="L6" s="180">
        <v>12</v>
      </c>
      <c r="M6" s="180">
        <v>13</v>
      </c>
      <c r="N6" s="180">
        <v>14</v>
      </c>
      <c r="O6" s="180">
        <v>15</v>
      </c>
    </row>
    <row r="7" ht="21.75" customHeight="1" spans="1:15">
      <c r="A7" s="19" t="s">
        <v>57</v>
      </c>
      <c r="B7" s="19" t="s">
        <v>58</v>
      </c>
      <c r="C7" s="20">
        <v>4838285.04</v>
      </c>
      <c r="D7" s="20">
        <v>4838285.04</v>
      </c>
      <c r="E7" s="20">
        <v>4838285.04</v>
      </c>
      <c r="F7" s="20"/>
      <c r="G7" s="20"/>
      <c r="H7" s="20"/>
      <c r="I7" s="20"/>
      <c r="J7" s="20"/>
      <c r="K7" s="20"/>
      <c r="L7" s="20"/>
      <c r="M7" s="20"/>
      <c r="N7" s="20"/>
      <c r="O7" s="20"/>
    </row>
    <row r="8" ht="21.75" customHeight="1" spans="1:15">
      <c r="A8" s="21" t="s">
        <v>59</v>
      </c>
      <c r="B8" s="21" t="s">
        <v>60</v>
      </c>
      <c r="C8" s="20">
        <v>4838285.04</v>
      </c>
      <c r="D8" s="20">
        <v>4838285.04</v>
      </c>
      <c r="E8" s="20">
        <v>4838285.04</v>
      </c>
      <c r="F8" s="20"/>
      <c r="G8" s="20"/>
      <c r="H8" s="20"/>
      <c r="I8" s="20"/>
      <c r="J8" s="20"/>
      <c r="K8" s="20"/>
      <c r="L8" s="20"/>
      <c r="M8" s="20"/>
      <c r="N8" s="20"/>
      <c r="O8" s="20"/>
    </row>
    <row r="9" ht="21.75" customHeight="1" spans="1:15">
      <c r="A9" s="103" t="s">
        <v>61</v>
      </c>
      <c r="B9" s="103" t="s">
        <v>62</v>
      </c>
      <c r="C9" s="20">
        <v>4838285.04</v>
      </c>
      <c r="D9" s="20">
        <v>4838285.04</v>
      </c>
      <c r="E9" s="20">
        <v>4838285.04</v>
      </c>
      <c r="F9" s="20"/>
      <c r="G9" s="20"/>
      <c r="H9" s="20"/>
      <c r="I9" s="20"/>
      <c r="J9" s="20"/>
      <c r="K9" s="20"/>
      <c r="L9" s="20"/>
      <c r="M9" s="20"/>
      <c r="N9" s="20"/>
      <c r="O9" s="20"/>
    </row>
    <row r="10" ht="21.75" customHeight="1" spans="1:15">
      <c r="A10" s="19" t="s">
        <v>63</v>
      </c>
      <c r="B10" s="19" t="s">
        <v>64</v>
      </c>
      <c r="C10" s="20">
        <v>547200</v>
      </c>
      <c r="D10" s="20">
        <v>547200</v>
      </c>
      <c r="E10" s="20">
        <v>547200</v>
      </c>
      <c r="F10" s="20"/>
      <c r="G10" s="20"/>
      <c r="H10" s="20"/>
      <c r="I10" s="20"/>
      <c r="J10" s="20"/>
      <c r="K10" s="20"/>
      <c r="L10" s="20"/>
      <c r="M10" s="20"/>
      <c r="N10" s="20"/>
      <c r="O10" s="20"/>
    </row>
    <row r="11" ht="21.75" customHeight="1" spans="1:15">
      <c r="A11" s="21" t="s">
        <v>65</v>
      </c>
      <c r="B11" s="21" t="s">
        <v>66</v>
      </c>
      <c r="C11" s="20">
        <v>547200</v>
      </c>
      <c r="D11" s="20">
        <v>547200</v>
      </c>
      <c r="E11" s="20">
        <v>547200</v>
      </c>
      <c r="F11" s="20"/>
      <c r="G11" s="20"/>
      <c r="H11" s="20"/>
      <c r="I11" s="20"/>
      <c r="J11" s="20"/>
      <c r="K11" s="20"/>
      <c r="L11" s="20"/>
      <c r="M11" s="20"/>
      <c r="N11" s="20"/>
      <c r="O11" s="20"/>
    </row>
    <row r="12" ht="21.75" customHeight="1" spans="1:15">
      <c r="A12" s="103" t="s">
        <v>67</v>
      </c>
      <c r="B12" s="103" t="s">
        <v>68</v>
      </c>
      <c r="C12" s="20">
        <v>4800</v>
      </c>
      <c r="D12" s="20">
        <v>4800</v>
      </c>
      <c r="E12" s="20">
        <v>4800</v>
      </c>
      <c r="F12" s="20"/>
      <c r="G12" s="20"/>
      <c r="H12" s="20"/>
      <c r="I12" s="20"/>
      <c r="J12" s="20"/>
      <c r="K12" s="20"/>
      <c r="L12" s="20"/>
      <c r="M12" s="20"/>
      <c r="N12" s="20"/>
      <c r="O12" s="20"/>
    </row>
    <row r="13" ht="21.75" customHeight="1" spans="1:15">
      <c r="A13" s="103" t="s">
        <v>69</v>
      </c>
      <c r="B13" s="103" t="s">
        <v>70</v>
      </c>
      <c r="C13" s="20">
        <v>542400</v>
      </c>
      <c r="D13" s="20">
        <v>542400</v>
      </c>
      <c r="E13" s="20">
        <v>542400</v>
      </c>
      <c r="F13" s="20"/>
      <c r="G13" s="20"/>
      <c r="H13" s="20"/>
      <c r="I13" s="20"/>
      <c r="J13" s="20"/>
      <c r="K13" s="20"/>
      <c r="L13" s="20"/>
      <c r="M13" s="20"/>
      <c r="N13" s="20"/>
      <c r="O13" s="20"/>
    </row>
    <row r="14" ht="21.75" customHeight="1" spans="1:15">
      <c r="A14" s="19" t="s">
        <v>71</v>
      </c>
      <c r="B14" s="19" t="s">
        <v>72</v>
      </c>
      <c r="C14" s="20">
        <v>444064.02</v>
      </c>
      <c r="D14" s="20">
        <v>444064.02</v>
      </c>
      <c r="E14" s="20">
        <v>444064.02</v>
      </c>
      <c r="F14" s="20"/>
      <c r="G14" s="20"/>
      <c r="H14" s="20"/>
      <c r="I14" s="20"/>
      <c r="J14" s="20"/>
      <c r="K14" s="20"/>
      <c r="L14" s="20"/>
      <c r="M14" s="20"/>
      <c r="N14" s="20"/>
      <c r="O14" s="20"/>
    </row>
    <row r="15" ht="21.75" customHeight="1" spans="1:15">
      <c r="A15" s="21" t="s">
        <v>73</v>
      </c>
      <c r="B15" s="21" t="s">
        <v>74</v>
      </c>
      <c r="C15" s="20">
        <v>444064.02</v>
      </c>
      <c r="D15" s="20">
        <v>444064.02</v>
      </c>
      <c r="E15" s="20">
        <v>444064.02</v>
      </c>
      <c r="F15" s="20"/>
      <c r="G15" s="20"/>
      <c r="H15" s="20"/>
      <c r="I15" s="20"/>
      <c r="J15" s="20"/>
      <c r="K15" s="20"/>
      <c r="L15" s="20"/>
      <c r="M15" s="20"/>
      <c r="N15" s="20"/>
      <c r="O15" s="20"/>
    </row>
    <row r="16" ht="21.75" customHeight="1" spans="1:15">
      <c r="A16" s="103" t="s">
        <v>75</v>
      </c>
      <c r="B16" s="103" t="s">
        <v>76</v>
      </c>
      <c r="C16" s="20">
        <v>248144.4</v>
      </c>
      <c r="D16" s="20">
        <v>248144.4</v>
      </c>
      <c r="E16" s="20">
        <v>248144.4</v>
      </c>
      <c r="F16" s="20"/>
      <c r="G16" s="20"/>
      <c r="H16" s="20"/>
      <c r="I16" s="20"/>
      <c r="J16" s="20"/>
      <c r="K16" s="20"/>
      <c r="L16" s="20"/>
      <c r="M16" s="20"/>
      <c r="N16" s="20"/>
      <c r="O16" s="20"/>
    </row>
    <row r="17" ht="21.75" customHeight="1" spans="1:15">
      <c r="A17" s="103" t="s">
        <v>77</v>
      </c>
      <c r="B17" s="103" t="s">
        <v>78</v>
      </c>
      <c r="C17" s="20">
        <v>156696.94</v>
      </c>
      <c r="D17" s="20">
        <v>156696.94</v>
      </c>
      <c r="E17" s="20">
        <v>156696.94</v>
      </c>
      <c r="F17" s="20"/>
      <c r="G17" s="20"/>
      <c r="H17" s="20"/>
      <c r="I17" s="20"/>
      <c r="J17" s="20"/>
      <c r="K17" s="20"/>
      <c r="L17" s="20"/>
      <c r="M17" s="20"/>
      <c r="N17" s="20"/>
      <c r="O17" s="20"/>
    </row>
    <row r="18" ht="21.75" customHeight="1" spans="1:15">
      <c r="A18" s="103" t="s">
        <v>79</v>
      </c>
      <c r="B18" s="103" t="s">
        <v>80</v>
      </c>
      <c r="C18" s="20">
        <v>39222.68</v>
      </c>
      <c r="D18" s="20">
        <v>39222.68</v>
      </c>
      <c r="E18" s="20">
        <v>39222.68</v>
      </c>
      <c r="F18" s="20"/>
      <c r="G18" s="20"/>
      <c r="H18" s="20"/>
      <c r="I18" s="20"/>
      <c r="J18" s="20"/>
      <c r="K18" s="20"/>
      <c r="L18" s="20"/>
      <c r="M18" s="20"/>
      <c r="N18" s="20"/>
      <c r="O18" s="20"/>
    </row>
    <row r="19" ht="21.75" customHeight="1" spans="1:15">
      <c r="A19" s="19" t="s">
        <v>81</v>
      </c>
      <c r="B19" s="19" t="s">
        <v>82</v>
      </c>
      <c r="C19" s="20">
        <v>1893488.96</v>
      </c>
      <c r="D19" s="20">
        <v>1893488.96</v>
      </c>
      <c r="E19" s="20">
        <v>406488.96</v>
      </c>
      <c r="F19" s="20">
        <v>1487000</v>
      </c>
      <c r="G19" s="20"/>
      <c r="H19" s="20"/>
      <c r="I19" s="20"/>
      <c r="J19" s="20"/>
      <c r="K19" s="20"/>
      <c r="L19" s="20"/>
      <c r="M19" s="20"/>
      <c r="N19" s="20"/>
      <c r="O19" s="20"/>
    </row>
    <row r="20" ht="21.75" customHeight="1" spans="1:15">
      <c r="A20" s="21" t="s">
        <v>83</v>
      </c>
      <c r="B20" s="21" t="s">
        <v>84</v>
      </c>
      <c r="C20" s="20">
        <v>406488.96</v>
      </c>
      <c r="D20" s="20">
        <v>406488.96</v>
      </c>
      <c r="E20" s="20">
        <v>406488.96</v>
      </c>
      <c r="F20" s="20"/>
      <c r="G20" s="20"/>
      <c r="H20" s="20"/>
      <c r="I20" s="20"/>
      <c r="J20" s="20"/>
      <c r="K20" s="20"/>
      <c r="L20" s="20"/>
      <c r="M20" s="20"/>
      <c r="N20" s="20"/>
      <c r="O20" s="20"/>
    </row>
    <row r="21" ht="21.75" customHeight="1" spans="1:15">
      <c r="A21" s="103" t="s">
        <v>85</v>
      </c>
      <c r="B21" s="103" t="s">
        <v>86</v>
      </c>
      <c r="C21" s="20">
        <v>406488.96</v>
      </c>
      <c r="D21" s="20">
        <v>406488.96</v>
      </c>
      <c r="E21" s="20">
        <v>406488.96</v>
      </c>
      <c r="F21" s="20"/>
      <c r="G21" s="20"/>
      <c r="H21" s="20"/>
      <c r="I21" s="20"/>
      <c r="J21" s="20"/>
      <c r="K21" s="20"/>
      <c r="L21" s="20"/>
      <c r="M21" s="20"/>
      <c r="N21" s="20"/>
      <c r="O21" s="20"/>
    </row>
    <row r="22" ht="21.75" customHeight="1" spans="1:15">
      <c r="A22" s="21" t="s">
        <v>87</v>
      </c>
      <c r="B22" s="21" t="s">
        <v>88</v>
      </c>
      <c r="C22" s="20">
        <v>1487000</v>
      </c>
      <c r="D22" s="20">
        <v>1487000</v>
      </c>
      <c r="E22" s="20"/>
      <c r="F22" s="20">
        <v>1487000</v>
      </c>
      <c r="G22" s="20"/>
      <c r="H22" s="20"/>
      <c r="I22" s="20"/>
      <c r="J22" s="20"/>
      <c r="K22" s="20"/>
      <c r="L22" s="20"/>
      <c r="M22" s="20"/>
      <c r="N22" s="20"/>
      <c r="O22" s="20"/>
    </row>
    <row r="23" ht="21.75" customHeight="1" spans="1:15">
      <c r="A23" s="103" t="s">
        <v>89</v>
      </c>
      <c r="B23" s="103" t="s">
        <v>90</v>
      </c>
      <c r="C23" s="20">
        <v>1487000</v>
      </c>
      <c r="D23" s="20">
        <v>1487000</v>
      </c>
      <c r="E23" s="20"/>
      <c r="F23" s="20">
        <v>1487000</v>
      </c>
      <c r="G23" s="20"/>
      <c r="H23" s="20"/>
      <c r="I23" s="20"/>
      <c r="J23" s="20"/>
      <c r="K23" s="20"/>
      <c r="L23" s="20"/>
      <c r="M23" s="20"/>
      <c r="N23" s="20"/>
      <c r="O23" s="20"/>
    </row>
    <row r="24" ht="21.75" customHeight="1" spans="1:15">
      <c r="A24" s="22" t="s">
        <v>91</v>
      </c>
      <c r="B24" s="22" t="s">
        <v>91</v>
      </c>
      <c r="C24" s="20">
        <v>7723038.02</v>
      </c>
      <c r="D24" s="20">
        <v>7723038.02</v>
      </c>
      <c r="E24" s="20">
        <v>6236038.02</v>
      </c>
      <c r="F24" s="20">
        <v>1487000</v>
      </c>
      <c r="G24" s="20"/>
      <c r="H24" s="20"/>
      <c r="I24" s="20"/>
      <c r="J24" s="20"/>
      <c r="K24" s="20"/>
      <c r="L24" s="20"/>
      <c r="M24" s="20"/>
      <c r="N24" s="20"/>
      <c r="O24" s="20"/>
    </row>
  </sheetData>
  <mergeCells count="11">
    <mergeCell ref="A2:O2"/>
    <mergeCell ref="A3:L3"/>
    <mergeCell ref="D4:F4"/>
    <mergeCell ref="J4:O4"/>
    <mergeCell ref="A24:B24"/>
    <mergeCell ref="A4:A5"/>
    <mergeCell ref="B4:B5"/>
    <mergeCell ref="C4:C5"/>
    <mergeCell ref="G4:G5"/>
    <mergeCell ref="H4:H5"/>
    <mergeCell ref="I4:I5"/>
  </mergeCells>
  <printOptions horizontalCentered="1"/>
  <pageMargins left="0.3" right="0.3" top="0.41" bottom="0.41" header="0.25" footer="0.25"/>
  <pageSetup paperSize="9" scale="58"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16"/>
  <sheetViews>
    <sheetView showZeros="0" workbookViewId="0">
      <selection activeCell="A1" sqref="A1"/>
    </sheetView>
  </sheetViews>
  <sheetFormatPr defaultColWidth="10.6555555555556" defaultRowHeight="14.25" customHeight="1" outlineLevelCol="3"/>
  <cols>
    <col min="1" max="1" width="45.8333333333333" customWidth="1"/>
    <col min="2" max="2" width="36" customWidth="1"/>
    <col min="3" max="3" width="41.8333333333333" customWidth="1"/>
    <col min="4" max="4" width="34.8333333333333" customWidth="1"/>
  </cols>
  <sheetData>
    <row r="1" ht="19.5" customHeight="1" spans="4:4">
      <c r="D1" s="31" t="s">
        <v>92</v>
      </c>
    </row>
    <row r="2" ht="36" customHeight="1" spans="1:4">
      <c r="A2" s="4" t="str">
        <f>"2025"&amp;"年部门财政拨款收支预算总表"</f>
        <v>2025年部门财政拨款收支预算总表</v>
      </c>
      <c r="B2" s="4"/>
      <c r="C2" s="4"/>
      <c r="D2" s="4"/>
    </row>
    <row r="3" ht="24" customHeight="1" spans="1:4">
      <c r="A3" s="5" t="str">
        <f>"单位名称："&amp;"西双版纳傣族自治州住房公积金管理中心"</f>
        <v>单位名称：西双版纳傣族自治州住房公积金管理中心</v>
      </c>
      <c r="B3" s="5"/>
      <c r="C3" s="169"/>
      <c r="D3" s="106" t="s">
        <v>1</v>
      </c>
    </row>
    <row r="4" ht="19.5" customHeight="1" spans="1:4">
      <c r="A4" s="10" t="s">
        <v>2</v>
      </c>
      <c r="B4" s="12"/>
      <c r="C4" s="10" t="s">
        <v>3</v>
      </c>
      <c r="D4" s="12"/>
    </row>
    <row r="5" ht="21.75" customHeight="1" spans="1:4">
      <c r="A5" s="26" t="s">
        <v>4</v>
      </c>
      <c r="B5" s="112" t="s">
        <v>5</v>
      </c>
      <c r="C5" s="26" t="s">
        <v>93</v>
      </c>
      <c r="D5" s="112" t="s">
        <v>5</v>
      </c>
    </row>
    <row r="6" ht="17.25" customHeight="1" spans="1:4">
      <c r="A6" s="28"/>
      <c r="B6" s="115"/>
      <c r="C6" s="28"/>
      <c r="D6" s="115"/>
    </row>
    <row r="7" ht="17.25" customHeight="1" spans="1:4">
      <c r="A7" s="170" t="s">
        <v>94</v>
      </c>
      <c r="B7" s="20">
        <v>7723038.02</v>
      </c>
      <c r="C7" s="171" t="s">
        <v>95</v>
      </c>
      <c r="D7" s="172">
        <v>7723038.02</v>
      </c>
    </row>
    <row r="8" ht="17.25" customHeight="1" spans="1:4">
      <c r="A8" s="173" t="s">
        <v>96</v>
      </c>
      <c r="B8" s="20">
        <v>7723038.02</v>
      </c>
      <c r="C8" s="171" t="str">
        <f>"（"&amp;"一"&amp;"）"&amp;"一般公共服务支出"</f>
        <v>（一）一般公共服务支出</v>
      </c>
      <c r="D8" s="172">
        <v>4838285.04</v>
      </c>
    </row>
    <row r="9" ht="17.25" customHeight="1" spans="1:4">
      <c r="A9" s="173" t="s">
        <v>97</v>
      </c>
      <c r="B9" s="20"/>
      <c r="C9" s="171" t="str">
        <f>"（"&amp;"二"&amp;"）"&amp;"社会保障和就业支出"</f>
        <v>（二）社会保障和就业支出</v>
      </c>
      <c r="D9" s="172">
        <v>547200</v>
      </c>
    </row>
    <row r="10" ht="17.25" customHeight="1" spans="1:4">
      <c r="A10" s="173" t="s">
        <v>98</v>
      </c>
      <c r="B10" s="20"/>
      <c r="C10" s="171" t="str">
        <f>"（"&amp;"三"&amp;"）"&amp;"卫生健康支出"</f>
        <v>（三）卫生健康支出</v>
      </c>
      <c r="D10" s="172">
        <v>444064.02</v>
      </c>
    </row>
    <row r="11" ht="17.25" customHeight="1" spans="1:4">
      <c r="A11" s="173" t="s">
        <v>99</v>
      </c>
      <c r="B11" s="20"/>
      <c r="C11" s="171" t="str">
        <f>"（"&amp;"四"&amp;"）"&amp;"住房保障支出"</f>
        <v>（四）住房保障支出</v>
      </c>
      <c r="D11" s="172">
        <v>1893488.96</v>
      </c>
    </row>
    <row r="12" ht="17.25" customHeight="1" spans="1:4">
      <c r="A12" s="173" t="s">
        <v>96</v>
      </c>
      <c r="B12" s="20"/>
      <c r="C12" s="171"/>
      <c r="D12" s="172"/>
    </row>
    <row r="13" ht="17.25" customHeight="1" spans="1:4">
      <c r="A13" s="173" t="s">
        <v>97</v>
      </c>
      <c r="B13" s="20"/>
      <c r="C13" s="171"/>
      <c r="D13" s="172"/>
    </row>
    <row r="14" ht="17.25" customHeight="1" spans="1:4">
      <c r="A14" s="173" t="s">
        <v>98</v>
      </c>
      <c r="B14" s="20"/>
      <c r="C14" s="171"/>
      <c r="D14" s="172"/>
    </row>
    <row r="15" customHeight="1" spans="1:4">
      <c r="A15" s="174"/>
      <c r="B15" s="175"/>
      <c r="C15" s="176" t="s">
        <v>100</v>
      </c>
      <c r="D15" s="175"/>
    </row>
    <row r="16" ht="17.25" customHeight="1" spans="1:4">
      <c r="A16" s="177" t="s">
        <v>101</v>
      </c>
      <c r="B16" s="178">
        <v>7723038.02</v>
      </c>
      <c r="C16" s="174" t="s">
        <v>25</v>
      </c>
      <c r="D16" s="178">
        <v>7723038.02</v>
      </c>
    </row>
  </sheetData>
  <mergeCells count="8">
    <mergeCell ref="A2:D2"/>
    <mergeCell ref="A3:B3"/>
    <mergeCell ref="A4:B4"/>
    <mergeCell ref="C4:D4"/>
    <mergeCell ref="A5:A6"/>
    <mergeCell ref="B5:B6"/>
    <mergeCell ref="C5:C6"/>
    <mergeCell ref="D5:D6"/>
  </mergeCells>
  <printOptions horizontalCentered="1"/>
  <pageMargins left="0.3" right="0.3" top="0.41" bottom="0.41" header="0.25" footer="0.25"/>
  <pageSetup paperSize="9" scale="78"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24"/>
  <sheetViews>
    <sheetView showZeros="0" topLeftCell="A13" workbookViewId="0">
      <selection activeCell="A1" sqref="A1"/>
    </sheetView>
  </sheetViews>
  <sheetFormatPr defaultColWidth="10.6555555555556" defaultRowHeight="14.25" customHeight="1" outlineLevelCol="6"/>
  <cols>
    <col min="1" max="1" width="23.5" customWidth="1"/>
    <col min="2" max="2" width="51.3333333333333" customWidth="1"/>
    <col min="3" max="3" width="28.3333333333333" customWidth="1"/>
    <col min="4" max="4" width="23.8333333333333" customWidth="1"/>
    <col min="5" max="7" width="28.3333333333333" customWidth="1"/>
  </cols>
  <sheetData>
    <row r="1" customHeight="1" spans="4:7">
      <c r="D1" s="123"/>
      <c r="F1" s="161"/>
      <c r="G1" s="31" t="s">
        <v>102</v>
      </c>
    </row>
    <row r="2" ht="39" customHeight="1" spans="1:7">
      <c r="A2" s="4" t="str">
        <f>"2025"&amp;"年一般公共预算支出预算表（按功能科目分类）"</f>
        <v>2025年一般公共预算支出预算表（按功能科目分类）</v>
      </c>
      <c r="B2" s="4"/>
      <c r="C2" s="4"/>
      <c r="D2" s="4"/>
      <c r="E2" s="4"/>
      <c r="F2" s="4"/>
      <c r="G2" s="4"/>
    </row>
    <row r="3" ht="18" customHeight="1" spans="1:7">
      <c r="A3" s="5" t="str">
        <f>"单位名称："&amp;"西双版纳傣族自治州住房公积金管理中心"</f>
        <v>单位名称：西双版纳傣族自治州住房公积金管理中心</v>
      </c>
      <c r="B3" s="5"/>
      <c r="C3" s="5"/>
      <c r="D3" s="5"/>
      <c r="E3" s="5"/>
      <c r="F3" s="106"/>
      <c r="G3" s="106" t="s">
        <v>1</v>
      </c>
    </row>
    <row r="4" ht="20.25" customHeight="1" spans="1:7">
      <c r="A4" s="162" t="s">
        <v>103</v>
      </c>
      <c r="B4" s="163"/>
      <c r="C4" s="112" t="s">
        <v>29</v>
      </c>
      <c r="D4" s="148" t="s">
        <v>48</v>
      </c>
      <c r="E4" s="151"/>
      <c r="F4" s="152"/>
      <c r="G4" s="164" t="s">
        <v>49</v>
      </c>
    </row>
    <row r="5" ht="20.25" customHeight="1" spans="1:7">
      <c r="A5" s="165" t="s">
        <v>46</v>
      </c>
      <c r="B5" s="165" t="s">
        <v>47</v>
      </c>
      <c r="C5" s="115"/>
      <c r="D5" s="17" t="s">
        <v>31</v>
      </c>
      <c r="E5" s="17" t="s">
        <v>104</v>
      </c>
      <c r="F5" s="17" t="s">
        <v>105</v>
      </c>
      <c r="G5" s="99"/>
    </row>
    <row r="6" ht="19.5" customHeight="1" spans="1:7">
      <c r="A6" s="165" t="s">
        <v>106</v>
      </c>
      <c r="B6" s="165" t="s">
        <v>107</v>
      </c>
      <c r="C6" s="165" t="s">
        <v>108</v>
      </c>
      <c r="D6" s="17">
        <v>4</v>
      </c>
      <c r="E6" s="166" t="s">
        <v>109</v>
      </c>
      <c r="F6" s="166" t="s">
        <v>110</v>
      </c>
      <c r="G6" s="165" t="s">
        <v>111</v>
      </c>
    </row>
    <row r="7" ht="18" customHeight="1" spans="1:7">
      <c r="A7" s="19" t="s">
        <v>57</v>
      </c>
      <c r="B7" s="19" t="s">
        <v>58</v>
      </c>
      <c r="C7" s="20">
        <v>4838285.04</v>
      </c>
      <c r="D7" s="20">
        <v>4838285.04</v>
      </c>
      <c r="E7" s="20">
        <v>4389943.44</v>
      </c>
      <c r="F7" s="20">
        <v>448341.6</v>
      </c>
      <c r="G7" s="20"/>
    </row>
    <row r="8" ht="18" customHeight="1" spans="1:7">
      <c r="A8" s="21" t="s">
        <v>59</v>
      </c>
      <c r="B8" s="21" t="s">
        <v>60</v>
      </c>
      <c r="C8" s="20">
        <v>4838285.04</v>
      </c>
      <c r="D8" s="20">
        <v>4838285.04</v>
      </c>
      <c r="E8" s="20">
        <v>4389943.44</v>
      </c>
      <c r="F8" s="20">
        <v>448341.6</v>
      </c>
      <c r="G8" s="20"/>
    </row>
    <row r="9" ht="18" customHeight="1" spans="1:7">
      <c r="A9" s="103" t="s">
        <v>61</v>
      </c>
      <c r="B9" s="103" t="s">
        <v>62</v>
      </c>
      <c r="C9" s="20">
        <v>4838285.04</v>
      </c>
      <c r="D9" s="20">
        <v>4838285.04</v>
      </c>
      <c r="E9" s="20">
        <v>4389943.44</v>
      </c>
      <c r="F9" s="20">
        <v>448341.6</v>
      </c>
      <c r="G9" s="20"/>
    </row>
    <row r="10" ht="18" customHeight="1" spans="1:7">
      <c r="A10" s="19" t="s">
        <v>63</v>
      </c>
      <c r="B10" s="19" t="s">
        <v>64</v>
      </c>
      <c r="C10" s="20">
        <v>547200</v>
      </c>
      <c r="D10" s="20">
        <v>547200</v>
      </c>
      <c r="E10" s="20">
        <v>542400</v>
      </c>
      <c r="F10" s="20">
        <v>4800</v>
      </c>
      <c r="G10" s="20"/>
    </row>
    <row r="11" ht="18" customHeight="1" spans="1:7">
      <c r="A11" s="21" t="s">
        <v>65</v>
      </c>
      <c r="B11" s="21" t="s">
        <v>66</v>
      </c>
      <c r="C11" s="20">
        <v>547200</v>
      </c>
      <c r="D11" s="20">
        <v>547200</v>
      </c>
      <c r="E11" s="20">
        <v>542400</v>
      </c>
      <c r="F11" s="20">
        <v>4800</v>
      </c>
      <c r="G11" s="20"/>
    </row>
    <row r="12" ht="18" customHeight="1" spans="1:7">
      <c r="A12" s="103" t="s">
        <v>67</v>
      </c>
      <c r="B12" s="103" t="s">
        <v>68</v>
      </c>
      <c r="C12" s="20">
        <v>4800</v>
      </c>
      <c r="D12" s="20">
        <v>4800</v>
      </c>
      <c r="E12" s="20"/>
      <c r="F12" s="20">
        <v>4800</v>
      </c>
      <c r="G12" s="20"/>
    </row>
    <row r="13" ht="18" customHeight="1" spans="1:7">
      <c r="A13" s="103" t="s">
        <v>69</v>
      </c>
      <c r="B13" s="103" t="s">
        <v>70</v>
      </c>
      <c r="C13" s="20">
        <v>542400</v>
      </c>
      <c r="D13" s="20">
        <v>542400</v>
      </c>
      <c r="E13" s="20">
        <v>542400</v>
      </c>
      <c r="F13" s="20"/>
      <c r="G13" s="20"/>
    </row>
    <row r="14" ht="18" customHeight="1" spans="1:7">
      <c r="A14" s="19" t="s">
        <v>71</v>
      </c>
      <c r="B14" s="19" t="s">
        <v>72</v>
      </c>
      <c r="C14" s="20">
        <v>444064.02</v>
      </c>
      <c r="D14" s="20">
        <v>444064.02</v>
      </c>
      <c r="E14" s="20">
        <v>444064.02</v>
      </c>
      <c r="F14" s="20"/>
      <c r="G14" s="20"/>
    </row>
    <row r="15" ht="18" customHeight="1" spans="1:7">
      <c r="A15" s="21" t="s">
        <v>73</v>
      </c>
      <c r="B15" s="21" t="s">
        <v>74</v>
      </c>
      <c r="C15" s="20">
        <v>444064.02</v>
      </c>
      <c r="D15" s="20">
        <v>444064.02</v>
      </c>
      <c r="E15" s="20">
        <v>444064.02</v>
      </c>
      <c r="F15" s="20"/>
      <c r="G15" s="20"/>
    </row>
    <row r="16" ht="18" customHeight="1" spans="1:7">
      <c r="A16" s="103" t="s">
        <v>75</v>
      </c>
      <c r="B16" s="103" t="s">
        <v>76</v>
      </c>
      <c r="C16" s="20">
        <v>248144.4</v>
      </c>
      <c r="D16" s="20">
        <v>248144.4</v>
      </c>
      <c r="E16" s="20">
        <v>248144.4</v>
      </c>
      <c r="F16" s="20"/>
      <c r="G16" s="20"/>
    </row>
    <row r="17" ht="18" customHeight="1" spans="1:7">
      <c r="A17" s="103" t="s">
        <v>77</v>
      </c>
      <c r="B17" s="103" t="s">
        <v>78</v>
      </c>
      <c r="C17" s="20">
        <v>156696.94</v>
      </c>
      <c r="D17" s="20">
        <v>156696.94</v>
      </c>
      <c r="E17" s="20">
        <v>156696.94</v>
      </c>
      <c r="F17" s="20"/>
      <c r="G17" s="20"/>
    </row>
    <row r="18" ht="18" customHeight="1" spans="1:7">
      <c r="A18" s="103" t="s">
        <v>79</v>
      </c>
      <c r="B18" s="103" t="s">
        <v>80</v>
      </c>
      <c r="C18" s="20">
        <v>39222.68</v>
      </c>
      <c r="D18" s="20">
        <v>39222.68</v>
      </c>
      <c r="E18" s="20">
        <v>39222.68</v>
      </c>
      <c r="F18" s="20"/>
      <c r="G18" s="20"/>
    </row>
    <row r="19" ht="18" customHeight="1" spans="1:7">
      <c r="A19" s="19" t="s">
        <v>81</v>
      </c>
      <c r="B19" s="19" t="s">
        <v>82</v>
      </c>
      <c r="C19" s="20">
        <v>1893488.96</v>
      </c>
      <c r="D19" s="20">
        <v>406488.96</v>
      </c>
      <c r="E19" s="20">
        <v>406488.96</v>
      </c>
      <c r="F19" s="20"/>
      <c r="G19" s="20">
        <v>1487000</v>
      </c>
    </row>
    <row r="20" ht="18" customHeight="1" spans="1:7">
      <c r="A20" s="21" t="s">
        <v>83</v>
      </c>
      <c r="B20" s="21" t="s">
        <v>84</v>
      </c>
      <c r="C20" s="20">
        <v>406488.96</v>
      </c>
      <c r="D20" s="20">
        <v>406488.96</v>
      </c>
      <c r="E20" s="20">
        <v>406488.96</v>
      </c>
      <c r="F20" s="20"/>
      <c r="G20" s="20"/>
    </row>
    <row r="21" ht="18" customHeight="1" spans="1:7">
      <c r="A21" s="103" t="s">
        <v>85</v>
      </c>
      <c r="B21" s="103" t="s">
        <v>86</v>
      </c>
      <c r="C21" s="20">
        <v>406488.96</v>
      </c>
      <c r="D21" s="20">
        <v>406488.96</v>
      </c>
      <c r="E21" s="20">
        <v>406488.96</v>
      </c>
      <c r="F21" s="20"/>
      <c r="G21" s="20"/>
    </row>
    <row r="22" ht="18" customHeight="1" spans="1:7">
      <c r="A22" s="21" t="s">
        <v>87</v>
      </c>
      <c r="B22" s="21" t="s">
        <v>88</v>
      </c>
      <c r="C22" s="20">
        <v>1487000</v>
      </c>
      <c r="D22" s="20"/>
      <c r="E22" s="20"/>
      <c r="F22" s="20"/>
      <c r="G22" s="20">
        <v>1487000</v>
      </c>
    </row>
    <row r="23" ht="18" customHeight="1" spans="1:7">
      <c r="A23" s="103" t="s">
        <v>89</v>
      </c>
      <c r="B23" s="103" t="s">
        <v>90</v>
      </c>
      <c r="C23" s="20">
        <v>1487000</v>
      </c>
      <c r="D23" s="20"/>
      <c r="E23" s="20"/>
      <c r="F23" s="20"/>
      <c r="G23" s="20">
        <v>1487000</v>
      </c>
    </row>
    <row r="24" ht="18" customHeight="1" spans="1:7">
      <c r="A24" s="167" t="s">
        <v>91</v>
      </c>
      <c r="B24" s="168" t="s">
        <v>91</v>
      </c>
      <c r="C24" s="20">
        <v>7723038.02</v>
      </c>
      <c r="D24" s="20">
        <v>6236038.02</v>
      </c>
      <c r="E24" s="20">
        <v>5782896.42</v>
      </c>
      <c r="F24" s="20">
        <v>453141.6</v>
      </c>
      <c r="G24" s="20">
        <v>1487000</v>
      </c>
    </row>
  </sheetData>
  <mergeCells count="7">
    <mergeCell ref="A2:G2"/>
    <mergeCell ref="A3:E3"/>
    <mergeCell ref="A4:B4"/>
    <mergeCell ref="D4:F4"/>
    <mergeCell ref="A24:B24"/>
    <mergeCell ref="C4:C5"/>
    <mergeCell ref="G4:G5"/>
  </mergeCells>
  <printOptions horizontalCentered="1"/>
  <pageMargins left="0.3" right="0.3" top="0.46" bottom="0.46" header="0.4" footer="0.4"/>
  <pageSetup paperSize="9" fitToHeight="10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7"/>
  <sheetViews>
    <sheetView showZeros="0" workbookViewId="0">
      <selection activeCell="A1" sqref="A1"/>
    </sheetView>
  </sheetViews>
  <sheetFormatPr defaultColWidth="10.6555555555556" defaultRowHeight="14.25" customHeight="1" outlineLevelRow="6" outlineLevelCol="5"/>
  <cols>
    <col min="1" max="2" width="32" customWidth="1"/>
    <col min="3" max="6" width="30.1555555555556" customWidth="1"/>
  </cols>
  <sheetData>
    <row r="1" customHeight="1" spans="1:6">
      <c r="A1" s="156"/>
      <c r="B1" s="156"/>
      <c r="C1" s="77"/>
      <c r="D1" s="157"/>
      <c r="F1" s="158" t="s">
        <v>112</v>
      </c>
    </row>
    <row r="2" ht="32.25" customHeight="1" spans="1:6">
      <c r="A2" s="111" t="str">
        <f>"2025"&amp;"年一般公共预算“三公”经费支出预算表"</f>
        <v>2025年一般公共预算“三公”经费支出预算表</v>
      </c>
      <c r="B2" s="159"/>
      <c r="C2" s="159"/>
      <c r="D2" s="159"/>
      <c r="E2" s="159"/>
      <c r="F2" s="159"/>
    </row>
    <row r="3" ht="18.75" customHeight="1" spans="1:6">
      <c r="A3" s="160" t="str">
        <f>"单位名称："&amp;"西双版纳傣族自治州住房公积金管理中心"</f>
        <v>单位名称：西双版纳傣族自治州住房公积金管理中心</v>
      </c>
      <c r="B3" s="159"/>
      <c r="C3" s="159"/>
      <c r="D3" s="159"/>
      <c r="E3" s="159"/>
      <c r="F3" s="35" t="s">
        <v>113</v>
      </c>
    </row>
    <row r="4" ht="19.5" customHeight="1" spans="1:6">
      <c r="A4" s="9" t="s">
        <v>114</v>
      </c>
      <c r="B4" s="26" t="s">
        <v>115</v>
      </c>
      <c r="C4" s="10" t="s">
        <v>116</v>
      </c>
      <c r="D4" s="11"/>
      <c r="E4" s="12"/>
      <c r="F4" s="26" t="s">
        <v>117</v>
      </c>
    </row>
    <row r="5" ht="19.5" customHeight="1" spans="1:6">
      <c r="A5" s="16"/>
      <c r="B5" s="28"/>
      <c r="C5" s="17" t="s">
        <v>31</v>
      </c>
      <c r="D5" s="17" t="s">
        <v>118</v>
      </c>
      <c r="E5" s="17" t="s">
        <v>119</v>
      </c>
      <c r="F5" s="28"/>
    </row>
    <row r="6" ht="18.75" customHeight="1" spans="1:6">
      <c r="A6" s="39">
        <v>1</v>
      </c>
      <c r="B6" s="39">
        <v>2</v>
      </c>
      <c r="C6" s="36">
        <v>3</v>
      </c>
      <c r="D6" s="39">
        <v>4</v>
      </c>
      <c r="E6" s="39">
        <v>5</v>
      </c>
      <c r="F6" s="39">
        <v>6</v>
      </c>
    </row>
    <row r="7" ht="24" customHeight="1" spans="1:6">
      <c r="A7" s="20">
        <v>5000</v>
      </c>
      <c r="B7" s="20"/>
      <c r="C7" s="20"/>
      <c r="D7" s="20"/>
      <c r="E7" s="20"/>
      <c r="F7" s="20">
        <v>5000</v>
      </c>
    </row>
  </sheetData>
  <mergeCells count="6">
    <mergeCell ref="A2:F2"/>
    <mergeCell ref="A3:C3"/>
    <mergeCell ref="C4:E4"/>
    <mergeCell ref="A4:A5"/>
    <mergeCell ref="B4:B5"/>
    <mergeCell ref="F4:F5"/>
  </mergeCells>
  <printOptions horizontalCentered="1"/>
  <pageMargins left="0.3" right="0.3" top="0.46" bottom="0.46" header="0.41" footer="0.41"/>
  <pageSetup paperSize="9" fitToHeight="10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X41"/>
  <sheetViews>
    <sheetView showZeros="0" workbookViewId="0">
      <selection activeCell="A1" sqref="A1"/>
    </sheetView>
  </sheetViews>
  <sheetFormatPr defaultColWidth="10.6555555555556" defaultRowHeight="14.25" customHeight="1"/>
  <cols>
    <col min="1" max="1" width="38.3333333333333" customWidth="1"/>
    <col min="2" max="2" width="24.6555555555556" customWidth="1"/>
    <col min="3" max="3" width="31" customWidth="1"/>
    <col min="4" max="4" width="11.8333333333333" customWidth="1"/>
    <col min="5" max="5" width="20.5" customWidth="1"/>
    <col min="6" max="6" width="12" customWidth="1"/>
    <col min="7" max="7" width="26.8333333333333" customWidth="1"/>
    <col min="8" max="24" width="22.1555555555556" customWidth="1"/>
  </cols>
  <sheetData>
    <row r="1" ht="18.75" customHeight="1" spans="2:24">
      <c r="B1" s="144"/>
      <c r="D1" s="145"/>
      <c r="E1" s="145"/>
      <c r="F1" s="145"/>
      <c r="G1" s="145"/>
      <c r="H1" s="78"/>
      <c r="I1" s="78"/>
      <c r="J1" s="2"/>
      <c r="K1" s="78"/>
      <c r="L1" s="78"/>
      <c r="M1" s="78"/>
      <c r="N1" s="78"/>
      <c r="O1" s="2"/>
      <c r="P1" s="2"/>
      <c r="Q1" s="2"/>
      <c r="R1" s="78"/>
      <c r="V1" s="144"/>
      <c r="X1" s="3" t="s">
        <v>120</v>
      </c>
    </row>
    <row r="2" ht="39.75" customHeight="1" spans="1:24">
      <c r="A2" s="146" t="str">
        <f>"2025"&amp;"年部门基本支出预算表"</f>
        <v>2025年部门基本支出预算表</v>
      </c>
      <c r="B2" s="146"/>
      <c r="C2" s="146"/>
      <c r="D2" s="146"/>
      <c r="E2" s="146"/>
      <c r="F2" s="146"/>
      <c r="G2" s="146"/>
      <c r="H2" s="146"/>
      <c r="I2" s="146"/>
      <c r="J2" s="146"/>
      <c r="K2" s="146"/>
      <c r="L2" s="146"/>
      <c r="M2" s="146"/>
      <c r="N2" s="146"/>
      <c r="O2" s="146"/>
      <c r="P2" s="146"/>
      <c r="Q2" s="146"/>
      <c r="R2" s="146"/>
      <c r="S2" s="146"/>
      <c r="T2" s="146"/>
      <c r="U2" s="146"/>
      <c r="V2" s="146"/>
      <c r="W2" s="146"/>
      <c r="X2" s="146"/>
    </row>
    <row r="3" ht="18.75" customHeight="1" spans="1:24">
      <c r="A3" s="5" t="str">
        <f>"单位名称："&amp;"西双版纳傣族自治州住房公积金管理中心"</f>
        <v>单位名称：西双版纳傣族自治州住房公积金管理中心</v>
      </c>
      <c r="B3" s="5"/>
      <c r="C3" s="5"/>
      <c r="D3" s="5"/>
      <c r="E3" s="5"/>
      <c r="F3" s="5"/>
      <c r="G3" s="5"/>
      <c r="H3" s="147"/>
      <c r="I3" s="147"/>
      <c r="J3" s="6"/>
      <c r="K3" s="147"/>
      <c r="L3" s="147"/>
      <c r="M3" s="147"/>
      <c r="N3" s="147"/>
      <c r="O3" s="6"/>
      <c r="P3" s="6"/>
      <c r="Q3" s="6"/>
      <c r="R3" s="147"/>
      <c r="S3" s="34"/>
      <c r="T3" s="34"/>
      <c r="U3" s="34"/>
      <c r="V3" s="155"/>
      <c r="W3" s="34"/>
      <c r="X3" s="7" t="s">
        <v>113</v>
      </c>
    </row>
    <row r="4" ht="18" customHeight="1" spans="1:24">
      <c r="A4" s="8" t="s">
        <v>121</v>
      </c>
      <c r="B4" s="8" t="s">
        <v>122</v>
      </c>
      <c r="C4" s="8" t="s">
        <v>123</v>
      </c>
      <c r="D4" s="8" t="s">
        <v>124</v>
      </c>
      <c r="E4" s="8" t="s">
        <v>125</v>
      </c>
      <c r="F4" s="8" t="s">
        <v>126</v>
      </c>
      <c r="G4" s="8" t="s">
        <v>127</v>
      </c>
      <c r="H4" s="148" t="s">
        <v>128</v>
      </c>
      <c r="I4" s="151" t="s">
        <v>128</v>
      </c>
      <c r="J4" s="151"/>
      <c r="K4" s="151"/>
      <c r="L4" s="151"/>
      <c r="M4" s="151"/>
      <c r="N4" s="151"/>
      <c r="O4" s="151"/>
      <c r="P4" s="151"/>
      <c r="Q4" s="151"/>
      <c r="R4" s="151" t="s">
        <v>35</v>
      </c>
      <c r="S4" s="151" t="s">
        <v>51</v>
      </c>
      <c r="T4" s="151"/>
      <c r="U4" s="151"/>
      <c r="V4" s="151"/>
      <c r="W4" s="151"/>
      <c r="X4" s="152"/>
    </row>
    <row r="5" ht="18" customHeight="1" spans="1:24">
      <c r="A5" s="13"/>
      <c r="B5" s="13"/>
      <c r="C5" s="13"/>
      <c r="D5" s="13"/>
      <c r="E5" s="13"/>
      <c r="F5" s="13"/>
      <c r="G5" s="13"/>
      <c r="H5" s="112" t="s">
        <v>129</v>
      </c>
      <c r="I5" s="148" t="s">
        <v>32</v>
      </c>
      <c r="J5" s="151"/>
      <c r="K5" s="151"/>
      <c r="L5" s="151"/>
      <c r="M5" s="151"/>
      <c r="N5" s="152"/>
      <c r="O5" s="10" t="s">
        <v>130</v>
      </c>
      <c r="P5" s="11"/>
      <c r="Q5" s="12"/>
      <c r="R5" s="8" t="s">
        <v>35</v>
      </c>
      <c r="S5" s="148" t="s">
        <v>51</v>
      </c>
      <c r="T5" s="151" t="s">
        <v>38</v>
      </c>
      <c r="U5" s="151" t="s">
        <v>51</v>
      </c>
      <c r="V5" s="151" t="s">
        <v>40</v>
      </c>
      <c r="W5" s="151" t="s">
        <v>41</v>
      </c>
      <c r="X5" s="152" t="s">
        <v>42</v>
      </c>
    </row>
    <row r="6" ht="18.75" customHeight="1" spans="1:24">
      <c r="A6" s="13"/>
      <c r="B6" s="13"/>
      <c r="C6" s="13"/>
      <c r="D6" s="13"/>
      <c r="E6" s="13"/>
      <c r="F6" s="13"/>
      <c r="G6" s="13"/>
      <c r="H6" s="149"/>
      <c r="I6" s="153" t="s">
        <v>131</v>
      </c>
      <c r="J6" s="154" t="s">
        <v>132</v>
      </c>
      <c r="K6" s="8" t="s">
        <v>133</v>
      </c>
      <c r="L6" s="8" t="s">
        <v>134</v>
      </c>
      <c r="M6" s="8" t="s">
        <v>135</v>
      </c>
      <c r="N6" s="8" t="s">
        <v>136</v>
      </c>
      <c r="O6" s="8" t="s">
        <v>32</v>
      </c>
      <c r="P6" s="8" t="s">
        <v>33</v>
      </c>
      <c r="Q6" s="8" t="s">
        <v>34</v>
      </c>
      <c r="R6" s="13"/>
      <c r="S6" s="8" t="s">
        <v>31</v>
      </c>
      <c r="T6" s="8" t="s">
        <v>38</v>
      </c>
      <c r="U6" s="8" t="s">
        <v>137</v>
      </c>
      <c r="V6" s="8" t="s">
        <v>40</v>
      </c>
      <c r="W6" s="8" t="s">
        <v>41</v>
      </c>
      <c r="X6" s="8" t="s">
        <v>42</v>
      </c>
    </row>
    <row r="7" ht="37.5" customHeight="1" spans="1:24">
      <c r="A7" s="15"/>
      <c r="B7" s="15"/>
      <c r="C7" s="15"/>
      <c r="D7" s="15"/>
      <c r="E7" s="15"/>
      <c r="F7" s="15"/>
      <c r="G7" s="15"/>
      <c r="H7" s="115"/>
      <c r="I7" s="98" t="s">
        <v>31</v>
      </c>
      <c r="J7" s="98" t="s">
        <v>138</v>
      </c>
      <c r="K7" s="15" t="s">
        <v>132</v>
      </c>
      <c r="L7" s="15" t="s">
        <v>134</v>
      </c>
      <c r="M7" s="15" t="s">
        <v>135</v>
      </c>
      <c r="N7" s="15" t="s">
        <v>136</v>
      </c>
      <c r="O7" s="15" t="s">
        <v>134</v>
      </c>
      <c r="P7" s="15" t="s">
        <v>135</v>
      </c>
      <c r="Q7" s="15" t="s">
        <v>136</v>
      </c>
      <c r="R7" s="15" t="s">
        <v>35</v>
      </c>
      <c r="S7" s="15" t="s">
        <v>31</v>
      </c>
      <c r="T7" s="15" t="s">
        <v>38</v>
      </c>
      <c r="U7" s="15" t="s">
        <v>137</v>
      </c>
      <c r="V7" s="15" t="s">
        <v>40</v>
      </c>
      <c r="W7" s="15" t="s">
        <v>41</v>
      </c>
      <c r="X7" s="15" t="s">
        <v>42</v>
      </c>
    </row>
    <row r="8" ht="19.5" customHeight="1" spans="1:24">
      <c r="A8" s="150">
        <v>1</v>
      </c>
      <c r="B8" s="150">
        <v>2</v>
      </c>
      <c r="C8" s="150">
        <v>3</v>
      </c>
      <c r="D8" s="150">
        <v>4</v>
      </c>
      <c r="E8" s="150">
        <v>5</v>
      </c>
      <c r="F8" s="150">
        <v>6</v>
      </c>
      <c r="G8" s="150">
        <v>7</v>
      </c>
      <c r="H8" s="150">
        <v>8</v>
      </c>
      <c r="I8" s="150">
        <v>9</v>
      </c>
      <c r="J8" s="150">
        <v>10</v>
      </c>
      <c r="K8" s="150">
        <v>11</v>
      </c>
      <c r="L8" s="150">
        <v>12</v>
      </c>
      <c r="M8" s="150">
        <v>13</v>
      </c>
      <c r="N8" s="150">
        <v>14</v>
      </c>
      <c r="O8" s="150">
        <v>15</v>
      </c>
      <c r="P8" s="150">
        <v>16</v>
      </c>
      <c r="Q8" s="150">
        <v>17</v>
      </c>
      <c r="R8" s="150">
        <v>18</v>
      </c>
      <c r="S8" s="150">
        <v>19</v>
      </c>
      <c r="T8" s="150">
        <v>20</v>
      </c>
      <c r="U8" s="150">
        <v>21</v>
      </c>
      <c r="V8" s="150">
        <v>22</v>
      </c>
      <c r="W8" s="150">
        <v>23</v>
      </c>
      <c r="X8" s="150">
        <v>24</v>
      </c>
    </row>
    <row r="9" ht="21" customHeight="1" spans="1:24">
      <c r="A9" s="19" t="s">
        <v>44</v>
      </c>
      <c r="B9" s="19"/>
      <c r="C9" s="19"/>
      <c r="D9" s="19"/>
      <c r="E9" s="19"/>
      <c r="F9" s="19"/>
      <c r="G9" s="19"/>
      <c r="H9" s="20">
        <v>6236038.02</v>
      </c>
      <c r="I9" s="20">
        <v>6236038.02</v>
      </c>
      <c r="J9" s="20"/>
      <c r="K9" s="20"/>
      <c r="L9" s="20"/>
      <c r="M9" s="20">
        <v>6236038.02</v>
      </c>
      <c r="N9" s="20"/>
      <c r="O9" s="20"/>
      <c r="P9" s="20"/>
      <c r="Q9" s="20"/>
      <c r="R9" s="20"/>
      <c r="S9" s="20"/>
      <c r="T9" s="20"/>
      <c r="U9" s="20"/>
      <c r="V9" s="20"/>
      <c r="W9" s="20"/>
      <c r="X9" s="20"/>
    </row>
    <row r="10" ht="21" customHeight="1" spans="1:24">
      <c r="A10" s="21" t="s">
        <v>44</v>
      </c>
      <c r="B10" s="19" t="s">
        <v>139</v>
      </c>
      <c r="C10" s="19" t="s">
        <v>140</v>
      </c>
      <c r="D10" s="19" t="s">
        <v>61</v>
      </c>
      <c r="E10" s="19" t="s">
        <v>62</v>
      </c>
      <c r="F10" s="19" t="s">
        <v>141</v>
      </c>
      <c r="G10" s="19" t="s">
        <v>142</v>
      </c>
      <c r="H10" s="20">
        <v>1310460</v>
      </c>
      <c r="I10" s="20">
        <v>1310460</v>
      </c>
      <c r="J10" s="20"/>
      <c r="K10" s="20"/>
      <c r="L10" s="20"/>
      <c r="M10" s="20">
        <v>1310460</v>
      </c>
      <c r="N10" s="20"/>
      <c r="O10" s="20"/>
      <c r="P10" s="20"/>
      <c r="Q10" s="20"/>
      <c r="R10" s="20"/>
      <c r="S10" s="20"/>
      <c r="T10" s="20"/>
      <c r="U10" s="20"/>
      <c r="V10" s="20"/>
      <c r="W10" s="20"/>
      <c r="X10" s="20"/>
    </row>
    <row r="11" ht="21" customHeight="1" spans="1:24">
      <c r="A11" s="21" t="s">
        <v>44</v>
      </c>
      <c r="B11" s="19" t="s">
        <v>139</v>
      </c>
      <c r="C11" s="19" t="s">
        <v>140</v>
      </c>
      <c r="D11" s="19" t="s">
        <v>61</v>
      </c>
      <c r="E11" s="19" t="s">
        <v>62</v>
      </c>
      <c r="F11" s="19" t="s">
        <v>143</v>
      </c>
      <c r="G11" s="19" t="s">
        <v>144</v>
      </c>
      <c r="H11" s="20">
        <v>129420</v>
      </c>
      <c r="I11" s="20">
        <v>129420</v>
      </c>
      <c r="J11" s="20"/>
      <c r="K11" s="20"/>
      <c r="L11" s="20"/>
      <c r="M11" s="20">
        <v>129420</v>
      </c>
      <c r="N11" s="20"/>
      <c r="O11" s="20"/>
      <c r="P11" s="20"/>
      <c r="Q11" s="20"/>
      <c r="R11" s="20"/>
      <c r="S11" s="20"/>
      <c r="T11" s="20"/>
      <c r="U11" s="20"/>
      <c r="V11" s="20"/>
      <c r="W11" s="20"/>
      <c r="X11" s="20"/>
    </row>
    <row r="12" ht="21" customHeight="1" spans="1:24">
      <c r="A12" s="21" t="s">
        <v>44</v>
      </c>
      <c r="B12" s="19" t="s">
        <v>139</v>
      </c>
      <c r="C12" s="19" t="s">
        <v>140</v>
      </c>
      <c r="D12" s="19" t="s">
        <v>61</v>
      </c>
      <c r="E12" s="19" t="s">
        <v>62</v>
      </c>
      <c r="F12" s="19" t="s">
        <v>145</v>
      </c>
      <c r="G12" s="19" t="s">
        <v>146</v>
      </c>
      <c r="H12" s="20">
        <v>1023240</v>
      </c>
      <c r="I12" s="20">
        <v>1023240</v>
      </c>
      <c r="J12" s="20"/>
      <c r="K12" s="20"/>
      <c r="L12" s="20"/>
      <c r="M12" s="20">
        <v>1023240</v>
      </c>
      <c r="N12" s="20"/>
      <c r="O12" s="20"/>
      <c r="P12" s="20"/>
      <c r="Q12" s="20"/>
      <c r="R12" s="20"/>
      <c r="S12" s="20"/>
      <c r="T12" s="20"/>
      <c r="U12" s="20"/>
      <c r="V12" s="20"/>
      <c r="W12" s="20"/>
      <c r="X12" s="20"/>
    </row>
    <row r="13" ht="21" customHeight="1" spans="1:24">
      <c r="A13" s="21" t="s">
        <v>44</v>
      </c>
      <c r="B13" s="19" t="s">
        <v>139</v>
      </c>
      <c r="C13" s="19" t="s">
        <v>140</v>
      </c>
      <c r="D13" s="19" t="s">
        <v>61</v>
      </c>
      <c r="E13" s="19" t="s">
        <v>62</v>
      </c>
      <c r="F13" s="19" t="s">
        <v>145</v>
      </c>
      <c r="G13" s="19" t="s">
        <v>146</v>
      </c>
      <c r="H13" s="20">
        <v>332160</v>
      </c>
      <c r="I13" s="20">
        <v>332160</v>
      </c>
      <c r="J13" s="20"/>
      <c r="K13" s="20"/>
      <c r="L13" s="20"/>
      <c r="M13" s="20">
        <v>332160</v>
      </c>
      <c r="N13" s="20"/>
      <c r="O13" s="20"/>
      <c r="P13" s="20"/>
      <c r="Q13" s="20"/>
      <c r="R13" s="20"/>
      <c r="S13" s="20"/>
      <c r="T13" s="20"/>
      <c r="U13" s="20"/>
      <c r="V13" s="20"/>
      <c r="W13" s="20"/>
      <c r="X13" s="20"/>
    </row>
    <row r="14" ht="21" customHeight="1" spans="1:24">
      <c r="A14" s="21" t="s">
        <v>44</v>
      </c>
      <c r="B14" s="19" t="s">
        <v>147</v>
      </c>
      <c r="C14" s="19" t="s">
        <v>148</v>
      </c>
      <c r="D14" s="19" t="s">
        <v>61</v>
      </c>
      <c r="E14" s="19" t="s">
        <v>62</v>
      </c>
      <c r="F14" s="19" t="s">
        <v>145</v>
      </c>
      <c r="G14" s="19" t="s">
        <v>146</v>
      </c>
      <c r="H14" s="20">
        <v>563904</v>
      </c>
      <c r="I14" s="20">
        <v>563904</v>
      </c>
      <c r="J14" s="20"/>
      <c r="K14" s="20"/>
      <c r="L14" s="20"/>
      <c r="M14" s="20">
        <v>563904</v>
      </c>
      <c r="N14" s="20"/>
      <c r="O14" s="20"/>
      <c r="P14" s="20"/>
      <c r="Q14" s="20"/>
      <c r="R14" s="20"/>
      <c r="S14" s="20"/>
      <c r="T14" s="20"/>
      <c r="U14" s="20"/>
      <c r="V14" s="20"/>
      <c r="W14" s="20"/>
      <c r="X14" s="20"/>
    </row>
    <row r="15" ht="21" customHeight="1" spans="1:24">
      <c r="A15" s="21" t="s">
        <v>44</v>
      </c>
      <c r="B15" s="19" t="s">
        <v>149</v>
      </c>
      <c r="C15" s="19" t="s">
        <v>150</v>
      </c>
      <c r="D15" s="19" t="s">
        <v>69</v>
      </c>
      <c r="E15" s="19" t="s">
        <v>70</v>
      </c>
      <c r="F15" s="19" t="s">
        <v>151</v>
      </c>
      <c r="G15" s="19" t="s">
        <v>152</v>
      </c>
      <c r="H15" s="20">
        <v>542400</v>
      </c>
      <c r="I15" s="20">
        <v>542400</v>
      </c>
      <c r="J15" s="20"/>
      <c r="K15" s="20"/>
      <c r="L15" s="20"/>
      <c r="M15" s="20">
        <v>542400</v>
      </c>
      <c r="N15" s="20"/>
      <c r="O15" s="20"/>
      <c r="P15" s="20"/>
      <c r="Q15" s="20"/>
      <c r="R15" s="20"/>
      <c r="S15" s="20"/>
      <c r="T15" s="20"/>
      <c r="U15" s="20"/>
      <c r="V15" s="20"/>
      <c r="W15" s="20"/>
      <c r="X15" s="20"/>
    </row>
    <row r="16" ht="21" customHeight="1" spans="1:24">
      <c r="A16" s="21" t="s">
        <v>44</v>
      </c>
      <c r="B16" s="19" t="s">
        <v>149</v>
      </c>
      <c r="C16" s="19" t="s">
        <v>150</v>
      </c>
      <c r="D16" s="19" t="s">
        <v>75</v>
      </c>
      <c r="E16" s="19" t="s">
        <v>76</v>
      </c>
      <c r="F16" s="19" t="s">
        <v>153</v>
      </c>
      <c r="G16" s="19" t="s">
        <v>154</v>
      </c>
      <c r="H16" s="20">
        <v>248144.4</v>
      </c>
      <c r="I16" s="20">
        <v>248144.4</v>
      </c>
      <c r="J16" s="20"/>
      <c r="K16" s="20"/>
      <c r="L16" s="20"/>
      <c r="M16" s="20">
        <v>248144.4</v>
      </c>
      <c r="N16" s="20"/>
      <c r="O16" s="20"/>
      <c r="P16" s="20"/>
      <c r="Q16" s="20"/>
      <c r="R16" s="20"/>
      <c r="S16" s="20"/>
      <c r="T16" s="20"/>
      <c r="U16" s="20"/>
      <c r="V16" s="20"/>
      <c r="W16" s="20"/>
      <c r="X16" s="20"/>
    </row>
    <row r="17" ht="21" customHeight="1" spans="1:24">
      <c r="A17" s="21" t="s">
        <v>44</v>
      </c>
      <c r="B17" s="19" t="s">
        <v>149</v>
      </c>
      <c r="C17" s="19" t="s">
        <v>150</v>
      </c>
      <c r="D17" s="19" t="s">
        <v>77</v>
      </c>
      <c r="E17" s="19" t="s">
        <v>78</v>
      </c>
      <c r="F17" s="19" t="s">
        <v>155</v>
      </c>
      <c r="G17" s="19" t="s">
        <v>156</v>
      </c>
      <c r="H17" s="20">
        <v>156696.94</v>
      </c>
      <c r="I17" s="20">
        <v>156696.94</v>
      </c>
      <c r="J17" s="20"/>
      <c r="K17" s="20"/>
      <c r="L17" s="20"/>
      <c r="M17" s="20">
        <v>156696.94</v>
      </c>
      <c r="N17" s="20"/>
      <c r="O17" s="20"/>
      <c r="P17" s="20"/>
      <c r="Q17" s="20"/>
      <c r="R17" s="20"/>
      <c r="S17" s="20"/>
      <c r="T17" s="20"/>
      <c r="U17" s="20"/>
      <c r="V17" s="20"/>
      <c r="W17" s="20"/>
      <c r="X17" s="20"/>
    </row>
    <row r="18" ht="21" customHeight="1" spans="1:24">
      <c r="A18" s="21" t="s">
        <v>44</v>
      </c>
      <c r="B18" s="19" t="s">
        <v>149</v>
      </c>
      <c r="C18" s="19" t="s">
        <v>150</v>
      </c>
      <c r="D18" s="19" t="s">
        <v>79</v>
      </c>
      <c r="E18" s="19" t="s">
        <v>80</v>
      </c>
      <c r="F18" s="19" t="s">
        <v>157</v>
      </c>
      <c r="G18" s="19" t="s">
        <v>158</v>
      </c>
      <c r="H18" s="20">
        <v>6774.82</v>
      </c>
      <c r="I18" s="20">
        <v>6774.82</v>
      </c>
      <c r="J18" s="20"/>
      <c r="K18" s="20"/>
      <c r="L18" s="20"/>
      <c r="M18" s="20">
        <v>6774.82</v>
      </c>
      <c r="N18" s="20"/>
      <c r="O18" s="20"/>
      <c r="P18" s="20"/>
      <c r="Q18" s="20"/>
      <c r="R18" s="20"/>
      <c r="S18" s="20"/>
      <c r="T18" s="20"/>
      <c r="U18" s="20"/>
      <c r="V18" s="20"/>
      <c r="W18" s="20"/>
      <c r="X18" s="20"/>
    </row>
    <row r="19" ht="21" customHeight="1" spans="1:24">
      <c r="A19" s="21" t="s">
        <v>44</v>
      </c>
      <c r="B19" s="19" t="s">
        <v>149</v>
      </c>
      <c r="C19" s="19" t="s">
        <v>150</v>
      </c>
      <c r="D19" s="19" t="s">
        <v>79</v>
      </c>
      <c r="E19" s="19" t="s">
        <v>80</v>
      </c>
      <c r="F19" s="19" t="s">
        <v>157</v>
      </c>
      <c r="G19" s="19" t="s">
        <v>158</v>
      </c>
      <c r="H19" s="20">
        <v>23711.86</v>
      </c>
      <c r="I19" s="20">
        <v>23711.86</v>
      </c>
      <c r="J19" s="20"/>
      <c r="K19" s="20"/>
      <c r="L19" s="20"/>
      <c r="M19" s="20">
        <v>23711.86</v>
      </c>
      <c r="N19" s="20"/>
      <c r="O19" s="20"/>
      <c r="P19" s="20"/>
      <c r="Q19" s="20"/>
      <c r="R19" s="20"/>
      <c r="S19" s="20"/>
      <c r="T19" s="20"/>
      <c r="U19" s="20"/>
      <c r="V19" s="20"/>
      <c r="W19" s="20"/>
      <c r="X19" s="20"/>
    </row>
    <row r="20" ht="21" customHeight="1" spans="1:24">
      <c r="A20" s="21" t="s">
        <v>44</v>
      </c>
      <c r="B20" s="19" t="s">
        <v>149</v>
      </c>
      <c r="C20" s="19" t="s">
        <v>150</v>
      </c>
      <c r="D20" s="19" t="s">
        <v>79</v>
      </c>
      <c r="E20" s="19" t="s">
        <v>80</v>
      </c>
      <c r="F20" s="19" t="s">
        <v>157</v>
      </c>
      <c r="G20" s="19" t="s">
        <v>158</v>
      </c>
      <c r="H20" s="20">
        <v>8736</v>
      </c>
      <c r="I20" s="20">
        <v>8736</v>
      </c>
      <c r="J20" s="20"/>
      <c r="K20" s="20"/>
      <c r="L20" s="20"/>
      <c r="M20" s="20">
        <v>8736</v>
      </c>
      <c r="N20" s="20"/>
      <c r="O20" s="20"/>
      <c r="P20" s="20"/>
      <c r="Q20" s="20"/>
      <c r="R20" s="20"/>
      <c r="S20" s="20"/>
      <c r="T20" s="20"/>
      <c r="U20" s="20"/>
      <c r="V20" s="20"/>
      <c r="W20" s="20"/>
      <c r="X20" s="20"/>
    </row>
    <row r="21" ht="21" customHeight="1" spans="1:24">
      <c r="A21" s="21" t="s">
        <v>44</v>
      </c>
      <c r="B21" s="19" t="s">
        <v>159</v>
      </c>
      <c r="C21" s="19" t="s">
        <v>86</v>
      </c>
      <c r="D21" s="19" t="s">
        <v>85</v>
      </c>
      <c r="E21" s="19" t="s">
        <v>86</v>
      </c>
      <c r="F21" s="19" t="s">
        <v>160</v>
      </c>
      <c r="G21" s="19" t="s">
        <v>86</v>
      </c>
      <c r="H21" s="20">
        <v>406488.96</v>
      </c>
      <c r="I21" s="20">
        <v>406488.96</v>
      </c>
      <c r="J21" s="20"/>
      <c r="K21" s="20"/>
      <c r="L21" s="20"/>
      <c r="M21" s="20">
        <v>406488.96</v>
      </c>
      <c r="N21" s="20"/>
      <c r="O21" s="20"/>
      <c r="P21" s="20"/>
      <c r="Q21" s="20"/>
      <c r="R21" s="20"/>
      <c r="S21" s="20"/>
      <c r="T21" s="20"/>
      <c r="U21" s="20"/>
      <c r="V21" s="20"/>
      <c r="W21" s="20"/>
      <c r="X21" s="20"/>
    </row>
    <row r="22" ht="21" customHeight="1" spans="1:24">
      <c r="A22" s="21" t="s">
        <v>44</v>
      </c>
      <c r="B22" s="19" t="s">
        <v>161</v>
      </c>
      <c r="C22" s="19" t="s">
        <v>162</v>
      </c>
      <c r="D22" s="19" t="s">
        <v>61</v>
      </c>
      <c r="E22" s="19" t="s">
        <v>62</v>
      </c>
      <c r="F22" s="19" t="s">
        <v>163</v>
      </c>
      <c r="G22" s="19" t="s">
        <v>162</v>
      </c>
      <c r="H22" s="20">
        <v>53025.6</v>
      </c>
      <c r="I22" s="20">
        <v>53025.6</v>
      </c>
      <c r="J22" s="20"/>
      <c r="K22" s="20"/>
      <c r="L22" s="20"/>
      <c r="M22" s="20">
        <v>53025.6</v>
      </c>
      <c r="N22" s="20"/>
      <c r="O22" s="20"/>
      <c r="P22" s="20"/>
      <c r="Q22" s="20"/>
      <c r="R22" s="20"/>
      <c r="S22" s="20"/>
      <c r="T22" s="20"/>
      <c r="U22" s="20"/>
      <c r="V22" s="20"/>
      <c r="W22" s="20"/>
      <c r="X22" s="20"/>
    </row>
    <row r="23" ht="21" customHeight="1" spans="1:24">
      <c r="A23" s="21" t="s">
        <v>44</v>
      </c>
      <c r="B23" s="19" t="s">
        <v>164</v>
      </c>
      <c r="C23" s="19" t="s">
        <v>165</v>
      </c>
      <c r="D23" s="19" t="s">
        <v>61</v>
      </c>
      <c r="E23" s="19" t="s">
        <v>62</v>
      </c>
      <c r="F23" s="19" t="s">
        <v>166</v>
      </c>
      <c r="G23" s="19" t="s">
        <v>165</v>
      </c>
      <c r="H23" s="20">
        <v>576</v>
      </c>
      <c r="I23" s="20">
        <v>576</v>
      </c>
      <c r="J23" s="20"/>
      <c r="K23" s="20"/>
      <c r="L23" s="20"/>
      <c r="M23" s="20">
        <v>576</v>
      </c>
      <c r="N23" s="20"/>
      <c r="O23" s="20"/>
      <c r="P23" s="20"/>
      <c r="Q23" s="20"/>
      <c r="R23" s="20"/>
      <c r="S23" s="20"/>
      <c r="T23" s="20"/>
      <c r="U23" s="20"/>
      <c r="V23" s="20"/>
      <c r="W23" s="20"/>
      <c r="X23" s="20"/>
    </row>
    <row r="24" ht="21" customHeight="1" spans="1:24">
      <c r="A24" s="21" t="s">
        <v>44</v>
      </c>
      <c r="B24" s="19" t="s">
        <v>167</v>
      </c>
      <c r="C24" s="19" t="s">
        <v>168</v>
      </c>
      <c r="D24" s="19" t="s">
        <v>61</v>
      </c>
      <c r="E24" s="19" t="s">
        <v>62</v>
      </c>
      <c r="F24" s="19" t="s">
        <v>169</v>
      </c>
      <c r="G24" s="19" t="s">
        <v>170</v>
      </c>
      <c r="H24" s="20">
        <v>114960</v>
      </c>
      <c r="I24" s="20">
        <v>114960</v>
      </c>
      <c r="J24" s="20"/>
      <c r="K24" s="20"/>
      <c r="L24" s="20"/>
      <c r="M24" s="20">
        <v>114960</v>
      </c>
      <c r="N24" s="20"/>
      <c r="O24" s="20"/>
      <c r="P24" s="20"/>
      <c r="Q24" s="20"/>
      <c r="R24" s="20"/>
      <c r="S24" s="20"/>
      <c r="T24" s="20"/>
      <c r="U24" s="20"/>
      <c r="V24" s="20"/>
      <c r="W24" s="20"/>
      <c r="X24" s="20"/>
    </row>
    <row r="25" ht="21" customHeight="1" spans="1:24">
      <c r="A25" s="21" t="s">
        <v>44</v>
      </c>
      <c r="B25" s="19" t="s">
        <v>171</v>
      </c>
      <c r="C25" s="19" t="s">
        <v>172</v>
      </c>
      <c r="D25" s="19" t="s">
        <v>61</v>
      </c>
      <c r="E25" s="19" t="s">
        <v>62</v>
      </c>
      <c r="F25" s="19" t="s">
        <v>173</v>
      </c>
      <c r="G25" s="19" t="s">
        <v>174</v>
      </c>
      <c r="H25" s="20">
        <v>46362</v>
      </c>
      <c r="I25" s="20">
        <v>46362</v>
      </c>
      <c r="J25" s="20"/>
      <c r="K25" s="20"/>
      <c r="L25" s="20"/>
      <c r="M25" s="20">
        <v>46362</v>
      </c>
      <c r="N25" s="20"/>
      <c r="O25" s="20"/>
      <c r="P25" s="20"/>
      <c r="Q25" s="20"/>
      <c r="R25" s="20"/>
      <c r="S25" s="20"/>
      <c r="T25" s="20"/>
      <c r="U25" s="20"/>
      <c r="V25" s="20"/>
      <c r="W25" s="20"/>
      <c r="X25" s="20"/>
    </row>
    <row r="26" ht="21" customHeight="1" spans="1:24">
      <c r="A26" s="21" t="s">
        <v>44</v>
      </c>
      <c r="B26" s="19" t="s">
        <v>171</v>
      </c>
      <c r="C26" s="19" t="s">
        <v>172</v>
      </c>
      <c r="D26" s="19" t="s">
        <v>61</v>
      </c>
      <c r="E26" s="19" t="s">
        <v>62</v>
      </c>
      <c r="F26" s="19" t="s">
        <v>175</v>
      </c>
      <c r="G26" s="19" t="s">
        <v>176</v>
      </c>
      <c r="H26" s="20">
        <v>500</v>
      </c>
      <c r="I26" s="20">
        <v>500</v>
      </c>
      <c r="J26" s="20"/>
      <c r="K26" s="20"/>
      <c r="L26" s="20"/>
      <c r="M26" s="20">
        <v>500</v>
      </c>
      <c r="N26" s="20"/>
      <c r="O26" s="20"/>
      <c r="P26" s="20"/>
      <c r="Q26" s="20"/>
      <c r="R26" s="20"/>
      <c r="S26" s="20"/>
      <c r="T26" s="20"/>
      <c r="U26" s="20"/>
      <c r="V26" s="20"/>
      <c r="W26" s="20"/>
      <c r="X26" s="20"/>
    </row>
    <row r="27" ht="21" customHeight="1" spans="1:24">
      <c r="A27" s="21" t="s">
        <v>44</v>
      </c>
      <c r="B27" s="19" t="s">
        <v>171</v>
      </c>
      <c r="C27" s="19" t="s">
        <v>172</v>
      </c>
      <c r="D27" s="19" t="s">
        <v>61</v>
      </c>
      <c r="E27" s="19" t="s">
        <v>62</v>
      </c>
      <c r="F27" s="19" t="s">
        <v>177</v>
      </c>
      <c r="G27" s="19" t="s">
        <v>178</v>
      </c>
      <c r="H27" s="20">
        <v>8500</v>
      </c>
      <c r="I27" s="20">
        <v>8500</v>
      </c>
      <c r="J27" s="20"/>
      <c r="K27" s="20"/>
      <c r="L27" s="20"/>
      <c r="M27" s="20">
        <v>8500</v>
      </c>
      <c r="N27" s="20"/>
      <c r="O27" s="20"/>
      <c r="P27" s="20"/>
      <c r="Q27" s="20"/>
      <c r="R27" s="20"/>
      <c r="S27" s="20"/>
      <c r="T27" s="20"/>
      <c r="U27" s="20"/>
      <c r="V27" s="20"/>
      <c r="W27" s="20"/>
      <c r="X27" s="20"/>
    </row>
    <row r="28" ht="21" customHeight="1" spans="1:24">
      <c r="A28" s="21" t="s">
        <v>44</v>
      </c>
      <c r="B28" s="19" t="s">
        <v>171</v>
      </c>
      <c r="C28" s="19" t="s">
        <v>172</v>
      </c>
      <c r="D28" s="19" t="s">
        <v>61</v>
      </c>
      <c r="E28" s="19" t="s">
        <v>62</v>
      </c>
      <c r="F28" s="19" t="s">
        <v>179</v>
      </c>
      <c r="G28" s="19" t="s">
        <v>180</v>
      </c>
      <c r="H28" s="20">
        <v>33360</v>
      </c>
      <c r="I28" s="20">
        <v>33360</v>
      </c>
      <c r="J28" s="20"/>
      <c r="K28" s="20"/>
      <c r="L28" s="20"/>
      <c r="M28" s="20">
        <v>33360</v>
      </c>
      <c r="N28" s="20"/>
      <c r="O28" s="20"/>
      <c r="P28" s="20"/>
      <c r="Q28" s="20"/>
      <c r="R28" s="20"/>
      <c r="S28" s="20"/>
      <c r="T28" s="20"/>
      <c r="U28" s="20"/>
      <c r="V28" s="20"/>
      <c r="W28" s="20"/>
      <c r="X28" s="20"/>
    </row>
    <row r="29" ht="21" customHeight="1" spans="1:24">
      <c r="A29" s="21" t="s">
        <v>44</v>
      </c>
      <c r="B29" s="19" t="s">
        <v>171</v>
      </c>
      <c r="C29" s="19" t="s">
        <v>172</v>
      </c>
      <c r="D29" s="19" t="s">
        <v>61</v>
      </c>
      <c r="E29" s="19" t="s">
        <v>62</v>
      </c>
      <c r="F29" s="19" t="s">
        <v>181</v>
      </c>
      <c r="G29" s="19" t="s">
        <v>182</v>
      </c>
      <c r="H29" s="20">
        <v>528</v>
      </c>
      <c r="I29" s="20">
        <v>528</v>
      </c>
      <c r="J29" s="20"/>
      <c r="K29" s="20"/>
      <c r="L29" s="20"/>
      <c r="M29" s="20">
        <v>528</v>
      </c>
      <c r="N29" s="20"/>
      <c r="O29" s="20"/>
      <c r="P29" s="20"/>
      <c r="Q29" s="20"/>
      <c r="R29" s="20"/>
      <c r="S29" s="20"/>
      <c r="T29" s="20"/>
      <c r="U29" s="20"/>
      <c r="V29" s="20"/>
      <c r="W29" s="20"/>
      <c r="X29" s="20"/>
    </row>
    <row r="30" ht="21" customHeight="1" spans="1:24">
      <c r="A30" s="21" t="s">
        <v>44</v>
      </c>
      <c r="B30" s="19" t="s">
        <v>171</v>
      </c>
      <c r="C30" s="19" t="s">
        <v>172</v>
      </c>
      <c r="D30" s="19" t="s">
        <v>61</v>
      </c>
      <c r="E30" s="19" t="s">
        <v>62</v>
      </c>
      <c r="F30" s="19" t="s">
        <v>183</v>
      </c>
      <c r="G30" s="19" t="s">
        <v>184</v>
      </c>
      <c r="H30" s="20">
        <v>40000</v>
      </c>
      <c r="I30" s="20">
        <v>40000</v>
      </c>
      <c r="J30" s="20"/>
      <c r="K30" s="20"/>
      <c r="L30" s="20"/>
      <c r="M30" s="20">
        <v>40000</v>
      </c>
      <c r="N30" s="20"/>
      <c r="O30" s="20"/>
      <c r="P30" s="20"/>
      <c r="Q30" s="20"/>
      <c r="R30" s="20"/>
      <c r="S30" s="20"/>
      <c r="T30" s="20"/>
      <c r="U30" s="20"/>
      <c r="V30" s="20"/>
      <c r="W30" s="20"/>
      <c r="X30" s="20"/>
    </row>
    <row r="31" ht="21" customHeight="1" spans="1:24">
      <c r="A31" s="21" t="s">
        <v>44</v>
      </c>
      <c r="B31" s="19" t="s">
        <v>171</v>
      </c>
      <c r="C31" s="19" t="s">
        <v>172</v>
      </c>
      <c r="D31" s="19" t="s">
        <v>61</v>
      </c>
      <c r="E31" s="19" t="s">
        <v>62</v>
      </c>
      <c r="F31" s="19" t="s">
        <v>185</v>
      </c>
      <c r="G31" s="19" t="s">
        <v>186</v>
      </c>
      <c r="H31" s="20">
        <v>28000</v>
      </c>
      <c r="I31" s="20">
        <v>28000</v>
      </c>
      <c r="J31" s="20"/>
      <c r="K31" s="20"/>
      <c r="L31" s="20"/>
      <c r="M31" s="20">
        <v>28000</v>
      </c>
      <c r="N31" s="20"/>
      <c r="O31" s="20"/>
      <c r="P31" s="20"/>
      <c r="Q31" s="20"/>
      <c r="R31" s="20"/>
      <c r="S31" s="20"/>
      <c r="T31" s="20"/>
      <c r="U31" s="20"/>
      <c r="V31" s="20"/>
      <c r="W31" s="20"/>
      <c r="X31" s="20"/>
    </row>
    <row r="32" ht="21" customHeight="1" spans="1:24">
      <c r="A32" s="21" t="s">
        <v>44</v>
      </c>
      <c r="B32" s="19" t="s">
        <v>171</v>
      </c>
      <c r="C32" s="19" t="s">
        <v>172</v>
      </c>
      <c r="D32" s="19" t="s">
        <v>61</v>
      </c>
      <c r="E32" s="19" t="s">
        <v>62</v>
      </c>
      <c r="F32" s="19" t="s">
        <v>187</v>
      </c>
      <c r="G32" s="19" t="s">
        <v>188</v>
      </c>
      <c r="H32" s="20">
        <v>180</v>
      </c>
      <c r="I32" s="20">
        <v>180</v>
      </c>
      <c r="J32" s="20"/>
      <c r="K32" s="20"/>
      <c r="L32" s="20"/>
      <c r="M32" s="20">
        <v>180</v>
      </c>
      <c r="N32" s="20"/>
      <c r="O32" s="20"/>
      <c r="P32" s="20"/>
      <c r="Q32" s="20"/>
      <c r="R32" s="20"/>
      <c r="S32" s="20"/>
      <c r="T32" s="20"/>
      <c r="U32" s="20"/>
      <c r="V32" s="20"/>
      <c r="W32" s="20"/>
      <c r="X32" s="20"/>
    </row>
    <row r="33" ht="21" customHeight="1" spans="1:24">
      <c r="A33" s="21" t="s">
        <v>44</v>
      </c>
      <c r="B33" s="19" t="s">
        <v>171</v>
      </c>
      <c r="C33" s="19" t="s">
        <v>172</v>
      </c>
      <c r="D33" s="19" t="s">
        <v>61</v>
      </c>
      <c r="E33" s="19" t="s">
        <v>62</v>
      </c>
      <c r="F33" s="19" t="s">
        <v>189</v>
      </c>
      <c r="G33" s="19" t="s">
        <v>190</v>
      </c>
      <c r="H33" s="20">
        <v>1500</v>
      </c>
      <c r="I33" s="20">
        <v>1500</v>
      </c>
      <c r="J33" s="20"/>
      <c r="K33" s="20"/>
      <c r="L33" s="20"/>
      <c r="M33" s="20">
        <v>1500</v>
      </c>
      <c r="N33" s="20"/>
      <c r="O33" s="20"/>
      <c r="P33" s="20"/>
      <c r="Q33" s="20"/>
      <c r="R33" s="20"/>
      <c r="S33" s="20"/>
      <c r="T33" s="20"/>
      <c r="U33" s="20"/>
      <c r="V33" s="20"/>
      <c r="W33" s="20"/>
      <c r="X33" s="20"/>
    </row>
    <row r="34" ht="21" customHeight="1" spans="1:24">
      <c r="A34" s="21" t="s">
        <v>44</v>
      </c>
      <c r="B34" s="19" t="s">
        <v>171</v>
      </c>
      <c r="C34" s="19" t="s">
        <v>172</v>
      </c>
      <c r="D34" s="19" t="s">
        <v>61</v>
      </c>
      <c r="E34" s="19" t="s">
        <v>62</v>
      </c>
      <c r="F34" s="19" t="s">
        <v>191</v>
      </c>
      <c r="G34" s="19" t="s">
        <v>192</v>
      </c>
      <c r="H34" s="20">
        <v>10800</v>
      </c>
      <c r="I34" s="20">
        <v>10800</v>
      </c>
      <c r="J34" s="20"/>
      <c r="K34" s="20"/>
      <c r="L34" s="20"/>
      <c r="M34" s="20">
        <v>10800</v>
      </c>
      <c r="N34" s="20"/>
      <c r="O34" s="20"/>
      <c r="P34" s="20"/>
      <c r="Q34" s="20"/>
      <c r="R34" s="20"/>
      <c r="S34" s="20"/>
      <c r="T34" s="20"/>
      <c r="U34" s="20"/>
      <c r="V34" s="20"/>
      <c r="W34" s="20"/>
      <c r="X34" s="20"/>
    </row>
    <row r="35" ht="21" customHeight="1" spans="1:24">
      <c r="A35" s="21" t="s">
        <v>44</v>
      </c>
      <c r="B35" s="19" t="s">
        <v>171</v>
      </c>
      <c r="C35" s="19" t="s">
        <v>172</v>
      </c>
      <c r="D35" s="19" t="s">
        <v>61</v>
      </c>
      <c r="E35" s="19" t="s">
        <v>62</v>
      </c>
      <c r="F35" s="19" t="s">
        <v>193</v>
      </c>
      <c r="G35" s="19" t="s">
        <v>194</v>
      </c>
      <c r="H35" s="20">
        <v>47520</v>
      </c>
      <c r="I35" s="20">
        <v>47520</v>
      </c>
      <c r="J35" s="20"/>
      <c r="K35" s="20"/>
      <c r="L35" s="20"/>
      <c r="M35" s="20">
        <v>47520</v>
      </c>
      <c r="N35" s="20"/>
      <c r="O35" s="20"/>
      <c r="P35" s="20"/>
      <c r="Q35" s="20"/>
      <c r="R35" s="20"/>
      <c r="S35" s="20"/>
      <c r="T35" s="20"/>
      <c r="U35" s="20"/>
      <c r="V35" s="20"/>
      <c r="W35" s="20"/>
      <c r="X35" s="20"/>
    </row>
    <row r="36" ht="21" customHeight="1" spans="1:24">
      <c r="A36" s="21" t="s">
        <v>44</v>
      </c>
      <c r="B36" s="19" t="s">
        <v>171</v>
      </c>
      <c r="C36" s="19" t="s">
        <v>172</v>
      </c>
      <c r="D36" s="19" t="s">
        <v>61</v>
      </c>
      <c r="E36" s="19" t="s">
        <v>62</v>
      </c>
      <c r="F36" s="19" t="s">
        <v>195</v>
      </c>
      <c r="G36" s="19" t="s">
        <v>196</v>
      </c>
      <c r="H36" s="20">
        <v>45000</v>
      </c>
      <c r="I36" s="20">
        <v>45000</v>
      </c>
      <c r="J36" s="20"/>
      <c r="K36" s="20"/>
      <c r="L36" s="20"/>
      <c r="M36" s="20">
        <v>45000</v>
      </c>
      <c r="N36" s="20"/>
      <c r="O36" s="20"/>
      <c r="P36" s="20"/>
      <c r="Q36" s="20"/>
      <c r="R36" s="20"/>
      <c r="S36" s="20"/>
      <c r="T36" s="20"/>
      <c r="U36" s="20"/>
      <c r="V36" s="20"/>
      <c r="W36" s="20"/>
      <c r="X36" s="20"/>
    </row>
    <row r="37" ht="21" customHeight="1" spans="1:24">
      <c r="A37" s="21" t="s">
        <v>44</v>
      </c>
      <c r="B37" s="19" t="s">
        <v>171</v>
      </c>
      <c r="C37" s="19" t="s">
        <v>172</v>
      </c>
      <c r="D37" s="19" t="s">
        <v>61</v>
      </c>
      <c r="E37" s="19" t="s">
        <v>62</v>
      </c>
      <c r="F37" s="19" t="s">
        <v>197</v>
      </c>
      <c r="G37" s="19" t="s">
        <v>198</v>
      </c>
      <c r="H37" s="20">
        <v>17530</v>
      </c>
      <c r="I37" s="20">
        <v>17530</v>
      </c>
      <c r="J37" s="20"/>
      <c r="K37" s="20"/>
      <c r="L37" s="20"/>
      <c r="M37" s="20">
        <v>17530</v>
      </c>
      <c r="N37" s="20"/>
      <c r="O37" s="20"/>
      <c r="P37" s="20"/>
      <c r="Q37" s="20"/>
      <c r="R37" s="20"/>
      <c r="S37" s="20"/>
      <c r="T37" s="20"/>
      <c r="U37" s="20"/>
      <c r="V37" s="20"/>
      <c r="W37" s="20"/>
      <c r="X37" s="20"/>
    </row>
    <row r="38" ht="21" customHeight="1" spans="1:24">
      <c r="A38" s="21" t="s">
        <v>44</v>
      </c>
      <c r="B38" s="19" t="s">
        <v>171</v>
      </c>
      <c r="C38" s="19" t="s">
        <v>172</v>
      </c>
      <c r="D38" s="19" t="s">
        <v>67</v>
      </c>
      <c r="E38" s="19" t="s">
        <v>68</v>
      </c>
      <c r="F38" s="19" t="s">
        <v>195</v>
      </c>
      <c r="G38" s="19" t="s">
        <v>196</v>
      </c>
      <c r="H38" s="20">
        <v>4800</v>
      </c>
      <c r="I38" s="20">
        <v>4800</v>
      </c>
      <c r="J38" s="20"/>
      <c r="K38" s="20"/>
      <c r="L38" s="20"/>
      <c r="M38" s="20">
        <v>4800</v>
      </c>
      <c r="N38" s="20"/>
      <c r="O38" s="20"/>
      <c r="P38" s="20"/>
      <c r="Q38" s="20"/>
      <c r="R38" s="20"/>
      <c r="S38" s="20"/>
      <c r="T38" s="20"/>
      <c r="U38" s="20"/>
      <c r="V38" s="20"/>
      <c r="W38" s="20"/>
      <c r="X38" s="20"/>
    </row>
    <row r="39" ht="21" customHeight="1" spans="1:24">
      <c r="A39" s="21" t="s">
        <v>44</v>
      </c>
      <c r="B39" s="19" t="s">
        <v>199</v>
      </c>
      <c r="C39" s="19" t="s">
        <v>200</v>
      </c>
      <c r="D39" s="19" t="s">
        <v>61</v>
      </c>
      <c r="E39" s="19" t="s">
        <v>62</v>
      </c>
      <c r="F39" s="19" t="s">
        <v>201</v>
      </c>
      <c r="G39" s="19" t="s">
        <v>202</v>
      </c>
      <c r="H39" s="20">
        <v>15000</v>
      </c>
      <c r="I39" s="20">
        <v>15000</v>
      </c>
      <c r="J39" s="20"/>
      <c r="K39" s="20"/>
      <c r="L39" s="20"/>
      <c r="M39" s="20">
        <v>15000</v>
      </c>
      <c r="N39" s="20"/>
      <c r="O39" s="20"/>
      <c r="P39" s="20"/>
      <c r="Q39" s="20"/>
      <c r="R39" s="20"/>
      <c r="S39" s="20"/>
      <c r="T39" s="20"/>
      <c r="U39" s="20"/>
      <c r="V39" s="20"/>
      <c r="W39" s="20"/>
      <c r="X39" s="20"/>
    </row>
    <row r="40" ht="21" customHeight="1" spans="1:24">
      <c r="A40" s="21" t="s">
        <v>44</v>
      </c>
      <c r="B40" s="19" t="s">
        <v>203</v>
      </c>
      <c r="C40" s="19" t="s">
        <v>204</v>
      </c>
      <c r="D40" s="19" t="s">
        <v>61</v>
      </c>
      <c r="E40" s="19" t="s">
        <v>62</v>
      </c>
      <c r="F40" s="19" t="s">
        <v>205</v>
      </c>
      <c r="G40" s="19" t="s">
        <v>206</v>
      </c>
      <c r="H40" s="20">
        <v>1015759.44</v>
      </c>
      <c r="I40" s="20">
        <v>1015759.44</v>
      </c>
      <c r="J40" s="20"/>
      <c r="K40" s="20"/>
      <c r="L40" s="20"/>
      <c r="M40" s="20">
        <v>1015759.44</v>
      </c>
      <c r="N40" s="20"/>
      <c r="O40" s="20"/>
      <c r="P40" s="20"/>
      <c r="Q40" s="20"/>
      <c r="R40" s="20"/>
      <c r="S40" s="20"/>
      <c r="T40" s="20"/>
      <c r="U40" s="20"/>
      <c r="V40" s="20"/>
      <c r="W40" s="20"/>
      <c r="X40" s="20"/>
    </row>
    <row r="41" ht="21" customHeight="1" spans="1:24">
      <c r="A41" s="23" t="s">
        <v>91</v>
      </c>
      <c r="B41" s="24"/>
      <c r="C41" s="24"/>
      <c r="D41" s="24"/>
      <c r="E41" s="24"/>
      <c r="F41" s="24"/>
      <c r="G41" s="25"/>
      <c r="H41" s="20">
        <v>6236038.02</v>
      </c>
      <c r="I41" s="20">
        <v>6236038.02</v>
      </c>
      <c r="J41" s="20"/>
      <c r="K41" s="20"/>
      <c r="L41" s="20"/>
      <c r="M41" s="20">
        <v>6236038.02</v>
      </c>
      <c r="N41" s="20"/>
      <c r="O41" s="20"/>
      <c r="P41" s="20"/>
      <c r="Q41" s="20"/>
      <c r="R41" s="20"/>
      <c r="S41" s="20"/>
      <c r="T41" s="20"/>
      <c r="U41" s="20"/>
      <c r="V41" s="20"/>
      <c r="W41" s="20"/>
      <c r="X41" s="20"/>
    </row>
  </sheetData>
  <mergeCells count="30">
    <mergeCell ref="A2:X2"/>
    <mergeCell ref="A3:G3"/>
    <mergeCell ref="H4:X4"/>
    <mergeCell ref="I5:N5"/>
    <mergeCell ref="O5:Q5"/>
    <mergeCell ref="S5:X5"/>
    <mergeCell ref="I6:J6"/>
    <mergeCell ref="A41:G41"/>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 right="0.3" top="0.46" bottom="0.46" header="0.4" footer="0.4"/>
  <pageSetup paperSize="9" scale="57"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W19"/>
  <sheetViews>
    <sheetView showZeros="0" workbookViewId="0">
      <selection activeCell="A1" sqref="A1"/>
    </sheetView>
  </sheetViews>
  <sheetFormatPr defaultColWidth="10.6555555555556" defaultRowHeight="14.25" customHeight="1"/>
  <cols>
    <col min="1" max="1" width="16.9777777777778" customWidth="1"/>
    <col min="2" max="2" width="23.8222222222222" customWidth="1"/>
    <col min="3" max="3" width="38.3333333333333" customWidth="1"/>
    <col min="4" max="4" width="27.8333333333333" customWidth="1"/>
    <col min="5" max="5" width="13" customWidth="1"/>
    <col min="6" max="6" width="20.6555555555556" customWidth="1"/>
    <col min="7" max="7" width="11.5" customWidth="1"/>
    <col min="8" max="8" width="20.6555555555556" customWidth="1"/>
    <col min="9" max="21" width="22.3333333333333" customWidth="1"/>
    <col min="22" max="23" width="22.5" customWidth="1"/>
  </cols>
  <sheetData>
    <row r="1" ht="13.5" customHeight="1" spans="2:23">
      <c r="B1" s="123"/>
      <c r="E1" s="1"/>
      <c r="F1" s="1"/>
      <c r="G1" s="1"/>
      <c r="H1" s="1"/>
      <c r="I1" s="2"/>
      <c r="J1" s="2"/>
      <c r="K1" s="2"/>
      <c r="L1" s="2"/>
      <c r="M1" s="2"/>
      <c r="N1" s="2"/>
      <c r="O1" s="2"/>
      <c r="P1" s="2"/>
      <c r="Q1" s="2"/>
      <c r="U1" s="123"/>
      <c r="W1" s="31" t="s">
        <v>207</v>
      </c>
    </row>
    <row r="2" ht="41.25" customHeight="1" spans="1:23">
      <c r="A2" s="4" t="str">
        <f>"2025"&amp;"年部门项目支出预算表"</f>
        <v>2025年部门项目支出预算表</v>
      </c>
      <c r="B2" s="4"/>
      <c r="C2" s="4"/>
      <c r="D2" s="4"/>
      <c r="E2" s="4"/>
      <c r="F2" s="4"/>
      <c r="G2" s="4"/>
      <c r="H2" s="4"/>
      <c r="I2" s="4"/>
      <c r="J2" s="4"/>
      <c r="K2" s="4"/>
      <c r="L2" s="4"/>
      <c r="M2" s="4"/>
      <c r="N2" s="4"/>
      <c r="O2" s="4"/>
      <c r="P2" s="4"/>
      <c r="Q2" s="4"/>
      <c r="R2" s="4"/>
      <c r="S2" s="4"/>
      <c r="T2" s="4"/>
      <c r="U2" s="4"/>
      <c r="V2" s="4"/>
      <c r="W2" s="4"/>
    </row>
    <row r="3" ht="19.5" customHeight="1" spans="1:23">
      <c r="A3" s="5" t="str">
        <f>"单位名称："&amp;"西双版纳傣族自治州住房公积金管理中心"</f>
        <v>单位名称：西双版纳傣族自治州住房公积金管理中心</v>
      </c>
      <c r="B3" s="5"/>
      <c r="C3" s="5"/>
      <c r="D3" s="5"/>
      <c r="E3" s="5"/>
      <c r="F3" s="5"/>
      <c r="G3" s="5"/>
      <c r="H3" s="5"/>
      <c r="I3" s="131"/>
      <c r="J3" s="131"/>
      <c r="K3" s="131"/>
      <c r="L3" s="131"/>
      <c r="M3" s="131"/>
      <c r="N3" s="131"/>
      <c r="O3" s="131"/>
      <c r="P3" s="131"/>
      <c r="Q3" s="131"/>
      <c r="R3" s="49"/>
      <c r="S3" s="49"/>
      <c r="T3" s="49"/>
      <c r="U3" s="143"/>
      <c r="V3" s="49"/>
      <c r="W3" s="106" t="s">
        <v>113</v>
      </c>
    </row>
    <row r="4" ht="21.75" customHeight="1" spans="1:23">
      <c r="A4" s="124" t="s">
        <v>208</v>
      </c>
      <c r="B4" s="125" t="s">
        <v>122</v>
      </c>
      <c r="C4" s="124" t="s">
        <v>123</v>
      </c>
      <c r="D4" s="124" t="s">
        <v>209</v>
      </c>
      <c r="E4" s="125" t="s">
        <v>124</v>
      </c>
      <c r="F4" s="125" t="s">
        <v>125</v>
      </c>
      <c r="G4" s="125" t="s">
        <v>210</v>
      </c>
      <c r="H4" s="125" t="s">
        <v>211</v>
      </c>
      <c r="I4" s="132" t="s">
        <v>29</v>
      </c>
      <c r="J4" s="133" t="s">
        <v>212</v>
      </c>
      <c r="K4" s="134"/>
      <c r="L4" s="134"/>
      <c r="M4" s="135"/>
      <c r="N4" s="133" t="s">
        <v>130</v>
      </c>
      <c r="O4" s="134"/>
      <c r="P4" s="135"/>
      <c r="Q4" s="125" t="s">
        <v>35</v>
      </c>
      <c r="R4" s="133" t="s">
        <v>51</v>
      </c>
      <c r="S4" s="134"/>
      <c r="T4" s="134"/>
      <c r="U4" s="134"/>
      <c r="V4" s="134"/>
      <c r="W4" s="135"/>
    </row>
    <row r="5" ht="21.75" customHeight="1" spans="1:23">
      <c r="A5" s="126"/>
      <c r="B5" s="127"/>
      <c r="C5" s="126"/>
      <c r="D5" s="126"/>
      <c r="E5" s="127"/>
      <c r="F5" s="127"/>
      <c r="G5" s="127"/>
      <c r="H5" s="127"/>
      <c r="I5" s="136"/>
      <c r="J5" s="137" t="s">
        <v>32</v>
      </c>
      <c r="K5" s="138"/>
      <c r="L5" s="125" t="s">
        <v>33</v>
      </c>
      <c r="M5" s="125" t="s">
        <v>34</v>
      </c>
      <c r="N5" s="125" t="s">
        <v>32</v>
      </c>
      <c r="O5" s="125" t="s">
        <v>33</v>
      </c>
      <c r="P5" s="125" t="s">
        <v>34</v>
      </c>
      <c r="Q5" s="127"/>
      <c r="R5" s="125" t="s">
        <v>31</v>
      </c>
      <c r="S5" s="124" t="s">
        <v>38</v>
      </c>
      <c r="T5" s="124" t="s">
        <v>137</v>
      </c>
      <c r="U5" s="124" t="s">
        <v>40</v>
      </c>
      <c r="V5" s="124" t="s">
        <v>41</v>
      </c>
      <c r="W5" s="124" t="s">
        <v>42</v>
      </c>
    </row>
    <row r="6" ht="21" customHeight="1" spans="1:23">
      <c r="A6" s="126"/>
      <c r="B6" s="127"/>
      <c r="C6" s="126"/>
      <c r="D6" s="126"/>
      <c r="E6" s="127"/>
      <c r="F6" s="127"/>
      <c r="G6" s="127"/>
      <c r="H6" s="127"/>
      <c r="I6" s="136"/>
      <c r="J6" s="139" t="s">
        <v>31</v>
      </c>
      <c r="K6" s="140"/>
      <c r="L6" s="127"/>
      <c r="M6" s="127"/>
      <c r="N6" s="127"/>
      <c r="O6" s="127"/>
      <c r="P6" s="127"/>
      <c r="Q6" s="127"/>
      <c r="R6" s="127"/>
      <c r="S6" s="126"/>
      <c r="T6" s="126"/>
      <c r="U6" s="126"/>
      <c r="V6" s="126"/>
      <c r="W6" s="126"/>
    </row>
    <row r="7" ht="39.75" customHeight="1" spans="1:23">
      <c r="A7" s="128"/>
      <c r="B7" s="129"/>
      <c r="C7" s="128"/>
      <c r="D7" s="128"/>
      <c r="E7" s="129"/>
      <c r="F7" s="129"/>
      <c r="G7" s="129"/>
      <c r="H7" s="129"/>
      <c r="I7" s="141"/>
      <c r="J7" s="142" t="s">
        <v>31</v>
      </c>
      <c r="K7" s="142" t="s">
        <v>213</v>
      </c>
      <c r="L7" s="129"/>
      <c r="M7" s="129"/>
      <c r="N7" s="129"/>
      <c r="O7" s="129"/>
      <c r="P7" s="129"/>
      <c r="Q7" s="129"/>
      <c r="R7" s="129"/>
      <c r="S7" s="128"/>
      <c r="T7" s="128"/>
      <c r="U7" s="128"/>
      <c r="V7" s="128"/>
      <c r="W7" s="128"/>
    </row>
    <row r="8" ht="19.5" customHeight="1" spans="1:23">
      <c r="A8" s="130">
        <v>1</v>
      </c>
      <c r="B8" s="130">
        <v>2</v>
      </c>
      <c r="C8" s="130">
        <v>3</v>
      </c>
      <c r="D8" s="130">
        <v>4</v>
      </c>
      <c r="E8" s="130">
        <v>5</v>
      </c>
      <c r="F8" s="130">
        <v>6</v>
      </c>
      <c r="G8" s="130">
        <v>7</v>
      </c>
      <c r="H8" s="130">
        <v>8</v>
      </c>
      <c r="I8" s="130">
        <v>9</v>
      </c>
      <c r="J8" s="130">
        <v>10</v>
      </c>
      <c r="K8" s="130">
        <v>11</v>
      </c>
      <c r="L8" s="130">
        <v>12</v>
      </c>
      <c r="M8" s="130">
        <v>13</v>
      </c>
      <c r="N8" s="130">
        <v>14</v>
      </c>
      <c r="O8" s="130">
        <v>15</v>
      </c>
      <c r="P8" s="130">
        <v>16</v>
      </c>
      <c r="Q8" s="130">
        <v>17</v>
      </c>
      <c r="R8" s="130">
        <v>18</v>
      </c>
      <c r="S8" s="130">
        <v>19</v>
      </c>
      <c r="T8" s="130">
        <v>20</v>
      </c>
      <c r="U8" s="130">
        <v>21</v>
      </c>
      <c r="V8" s="130">
        <v>22</v>
      </c>
      <c r="W8" s="130">
        <v>23</v>
      </c>
    </row>
    <row r="9" ht="21.75" customHeight="1" spans="1:23">
      <c r="A9" s="19"/>
      <c r="B9" s="19"/>
      <c r="C9" s="19" t="s">
        <v>214</v>
      </c>
      <c r="D9" s="19"/>
      <c r="E9" s="19"/>
      <c r="F9" s="19"/>
      <c r="G9" s="19"/>
      <c r="H9" s="19"/>
      <c r="I9" s="20">
        <v>150000</v>
      </c>
      <c r="J9" s="20">
        <v>150000</v>
      </c>
      <c r="K9" s="20">
        <v>150000</v>
      </c>
      <c r="L9" s="20"/>
      <c r="M9" s="20"/>
      <c r="N9" s="20"/>
      <c r="O9" s="20"/>
      <c r="P9" s="20"/>
      <c r="Q9" s="20"/>
      <c r="R9" s="20"/>
      <c r="S9" s="20"/>
      <c r="T9" s="20"/>
      <c r="U9" s="20"/>
      <c r="V9" s="20"/>
      <c r="W9" s="20"/>
    </row>
    <row r="10" ht="21.75" customHeight="1" spans="1:23">
      <c r="A10" s="19" t="s">
        <v>215</v>
      </c>
      <c r="B10" s="19" t="s">
        <v>216</v>
      </c>
      <c r="C10" s="19" t="s">
        <v>214</v>
      </c>
      <c r="D10" s="19" t="s">
        <v>44</v>
      </c>
      <c r="E10" s="19" t="s">
        <v>89</v>
      </c>
      <c r="F10" s="19" t="s">
        <v>90</v>
      </c>
      <c r="G10" s="19" t="s">
        <v>195</v>
      </c>
      <c r="H10" s="19" t="s">
        <v>196</v>
      </c>
      <c r="I10" s="20">
        <v>150000</v>
      </c>
      <c r="J10" s="20">
        <v>150000</v>
      </c>
      <c r="K10" s="20">
        <v>150000</v>
      </c>
      <c r="L10" s="20"/>
      <c r="M10" s="20"/>
      <c r="N10" s="20"/>
      <c r="O10" s="20"/>
      <c r="P10" s="20"/>
      <c r="Q10" s="20"/>
      <c r="R10" s="20"/>
      <c r="S10" s="20"/>
      <c r="T10" s="20"/>
      <c r="U10" s="20"/>
      <c r="V10" s="20"/>
      <c r="W10" s="20"/>
    </row>
    <row r="11" ht="21.75" customHeight="1" spans="1:23">
      <c r="A11" s="19"/>
      <c r="B11" s="19"/>
      <c r="C11" s="19" t="s">
        <v>217</v>
      </c>
      <c r="D11" s="19"/>
      <c r="E11" s="19"/>
      <c r="F11" s="19"/>
      <c r="G11" s="19"/>
      <c r="H11" s="19"/>
      <c r="I11" s="20">
        <v>40000</v>
      </c>
      <c r="J11" s="20">
        <v>40000</v>
      </c>
      <c r="K11" s="20">
        <v>40000</v>
      </c>
      <c r="L11" s="20"/>
      <c r="M11" s="20"/>
      <c r="N11" s="20"/>
      <c r="O11" s="20"/>
      <c r="P11" s="20"/>
      <c r="Q11" s="20"/>
      <c r="R11" s="20"/>
      <c r="S11" s="20"/>
      <c r="T11" s="20"/>
      <c r="U11" s="20"/>
      <c r="V11" s="20"/>
      <c r="W11" s="20"/>
    </row>
    <row r="12" ht="21.75" customHeight="1" spans="1:23">
      <c r="A12" s="19" t="s">
        <v>215</v>
      </c>
      <c r="B12" s="19" t="s">
        <v>218</v>
      </c>
      <c r="C12" s="19" t="s">
        <v>217</v>
      </c>
      <c r="D12" s="19" t="s">
        <v>44</v>
      </c>
      <c r="E12" s="19" t="s">
        <v>89</v>
      </c>
      <c r="F12" s="19" t="s">
        <v>90</v>
      </c>
      <c r="G12" s="19" t="s">
        <v>195</v>
      </c>
      <c r="H12" s="19" t="s">
        <v>196</v>
      </c>
      <c r="I12" s="20">
        <v>40000</v>
      </c>
      <c r="J12" s="20">
        <v>40000</v>
      </c>
      <c r="K12" s="20">
        <v>40000</v>
      </c>
      <c r="L12" s="20"/>
      <c r="M12" s="20"/>
      <c r="N12" s="20"/>
      <c r="O12" s="20"/>
      <c r="P12" s="20"/>
      <c r="Q12" s="20"/>
      <c r="R12" s="20"/>
      <c r="S12" s="20"/>
      <c r="T12" s="20"/>
      <c r="U12" s="20"/>
      <c r="V12" s="20"/>
      <c r="W12" s="20"/>
    </row>
    <row r="13" ht="21.75" customHeight="1" spans="1:23">
      <c r="A13" s="19"/>
      <c r="B13" s="19"/>
      <c r="C13" s="19" t="s">
        <v>219</v>
      </c>
      <c r="D13" s="19"/>
      <c r="E13" s="19"/>
      <c r="F13" s="19"/>
      <c r="G13" s="19"/>
      <c r="H13" s="19"/>
      <c r="I13" s="20">
        <v>1230000</v>
      </c>
      <c r="J13" s="20">
        <v>1230000</v>
      </c>
      <c r="K13" s="20">
        <v>1230000</v>
      </c>
      <c r="L13" s="20"/>
      <c r="M13" s="20"/>
      <c r="N13" s="20"/>
      <c r="O13" s="20"/>
      <c r="P13" s="20"/>
      <c r="Q13" s="20"/>
      <c r="R13" s="20"/>
      <c r="S13" s="20"/>
      <c r="T13" s="20"/>
      <c r="U13" s="20"/>
      <c r="V13" s="20"/>
      <c r="W13" s="20"/>
    </row>
    <row r="14" ht="21.75" customHeight="1" spans="1:23">
      <c r="A14" s="19" t="s">
        <v>215</v>
      </c>
      <c r="B14" s="19" t="s">
        <v>220</v>
      </c>
      <c r="C14" s="19" t="s">
        <v>219</v>
      </c>
      <c r="D14" s="19" t="s">
        <v>44</v>
      </c>
      <c r="E14" s="19" t="s">
        <v>89</v>
      </c>
      <c r="F14" s="19" t="s">
        <v>90</v>
      </c>
      <c r="G14" s="19" t="s">
        <v>221</v>
      </c>
      <c r="H14" s="19" t="s">
        <v>222</v>
      </c>
      <c r="I14" s="20">
        <v>1000000</v>
      </c>
      <c r="J14" s="20">
        <v>1000000</v>
      </c>
      <c r="K14" s="20">
        <v>1000000</v>
      </c>
      <c r="L14" s="20"/>
      <c r="M14" s="20"/>
      <c r="N14" s="20"/>
      <c r="O14" s="20"/>
      <c r="P14" s="20"/>
      <c r="Q14" s="20"/>
      <c r="R14" s="20"/>
      <c r="S14" s="20"/>
      <c r="T14" s="20"/>
      <c r="U14" s="20"/>
      <c r="V14" s="20"/>
      <c r="W14" s="20"/>
    </row>
    <row r="15" ht="21.75" customHeight="1" spans="1:23">
      <c r="A15" s="19" t="s">
        <v>215</v>
      </c>
      <c r="B15" s="19" t="s">
        <v>220</v>
      </c>
      <c r="C15" s="19" t="s">
        <v>219</v>
      </c>
      <c r="D15" s="19" t="s">
        <v>44</v>
      </c>
      <c r="E15" s="19" t="s">
        <v>89</v>
      </c>
      <c r="F15" s="19" t="s">
        <v>90</v>
      </c>
      <c r="G15" s="19" t="s">
        <v>221</v>
      </c>
      <c r="H15" s="19" t="s">
        <v>222</v>
      </c>
      <c r="I15" s="20">
        <v>200000</v>
      </c>
      <c r="J15" s="20">
        <v>200000</v>
      </c>
      <c r="K15" s="20">
        <v>200000</v>
      </c>
      <c r="L15" s="20"/>
      <c r="M15" s="20"/>
      <c r="N15" s="20"/>
      <c r="O15" s="20"/>
      <c r="P15" s="20"/>
      <c r="Q15" s="20"/>
      <c r="R15" s="20"/>
      <c r="S15" s="20"/>
      <c r="T15" s="20"/>
      <c r="U15" s="20"/>
      <c r="V15" s="20"/>
      <c r="W15" s="20"/>
    </row>
    <row r="16" ht="21.75" customHeight="1" spans="1:23">
      <c r="A16" s="19" t="s">
        <v>215</v>
      </c>
      <c r="B16" s="19" t="s">
        <v>220</v>
      </c>
      <c r="C16" s="19" t="s">
        <v>219</v>
      </c>
      <c r="D16" s="19" t="s">
        <v>44</v>
      </c>
      <c r="E16" s="19" t="s">
        <v>89</v>
      </c>
      <c r="F16" s="19" t="s">
        <v>90</v>
      </c>
      <c r="G16" s="19" t="s">
        <v>221</v>
      </c>
      <c r="H16" s="19" t="s">
        <v>222</v>
      </c>
      <c r="I16" s="20">
        <v>30000</v>
      </c>
      <c r="J16" s="20">
        <v>30000</v>
      </c>
      <c r="K16" s="20">
        <v>30000</v>
      </c>
      <c r="L16" s="20"/>
      <c r="M16" s="20"/>
      <c r="N16" s="20"/>
      <c r="O16" s="20"/>
      <c r="P16" s="20"/>
      <c r="Q16" s="20"/>
      <c r="R16" s="20"/>
      <c r="S16" s="20"/>
      <c r="T16" s="20"/>
      <c r="U16" s="20"/>
      <c r="V16" s="20"/>
      <c r="W16" s="20"/>
    </row>
    <row r="17" ht="21.75" customHeight="1" spans="1:23">
      <c r="A17" s="19"/>
      <c r="B17" s="19"/>
      <c r="C17" s="19" t="s">
        <v>223</v>
      </c>
      <c r="D17" s="19"/>
      <c r="E17" s="19"/>
      <c r="F17" s="19"/>
      <c r="G17" s="19"/>
      <c r="H17" s="19"/>
      <c r="I17" s="20">
        <v>67000</v>
      </c>
      <c r="J17" s="20">
        <v>67000</v>
      </c>
      <c r="K17" s="20">
        <v>67000</v>
      </c>
      <c r="L17" s="20"/>
      <c r="M17" s="20"/>
      <c r="N17" s="20"/>
      <c r="O17" s="20"/>
      <c r="P17" s="20"/>
      <c r="Q17" s="20"/>
      <c r="R17" s="20"/>
      <c r="S17" s="20"/>
      <c r="T17" s="20"/>
      <c r="U17" s="20"/>
      <c r="V17" s="20"/>
      <c r="W17" s="20"/>
    </row>
    <row r="18" ht="21.75" customHeight="1" spans="1:23">
      <c r="A18" s="19" t="s">
        <v>215</v>
      </c>
      <c r="B18" s="19" t="s">
        <v>224</v>
      </c>
      <c r="C18" s="19" t="s">
        <v>223</v>
      </c>
      <c r="D18" s="19" t="s">
        <v>44</v>
      </c>
      <c r="E18" s="19" t="s">
        <v>89</v>
      </c>
      <c r="F18" s="19" t="s">
        <v>90</v>
      </c>
      <c r="G18" s="19" t="s">
        <v>185</v>
      </c>
      <c r="H18" s="19" t="s">
        <v>186</v>
      </c>
      <c r="I18" s="20">
        <v>67000</v>
      </c>
      <c r="J18" s="20">
        <v>67000</v>
      </c>
      <c r="K18" s="20">
        <v>67000</v>
      </c>
      <c r="L18" s="20"/>
      <c r="M18" s="20"/>
      <c r="N18" s="20"/>
      <c r="O18" s="20"/>
      <c r="P18" s="20"/>
      <c r="Q18" s="20"/>
      <c r="R18" s="20"/>
      <c r="S18" s="20"/>
      <c r="T18" s="20"/>
      <c r="U18" s="20"/>
      <c r="V18" s="20"/>
      <c r="W18" s="20"/>
    </row>
    <row r="19" ht="18.75" customHeight="1" spans="1:23">
      <c r="A19" s="23" t="s">
        <v>91</v>
      </c>
      <c r="B19" s="24"/>
      <c r="C19" s="24"/>
      <c r="D19" s="24"/>
      <c r="E19" s="24"/>
      <c r="F19" s="24"/>
      <c r="G19" s="24"/>
      <c r="H19" s="25"/>
      <c r="I19" s="20">
        <v>1487000</v>
      </c>
      <c r="J19" s="20">
        <v>1487000</v>
      </c>
      <c r="K19" s="20">
        <v>1487000</v>
      </c>
      <c r="L19" s="20"/>
      <c r="M19" s="20"/>
      <c r="N19" s="20"/>
      <c r="O19" s="20"/>
      <c r="P19" s="20"/>
      <c r="Q19" s="20"/>
      <c r="R19" s="20"/>
      <c r="S19" s="20"/>
      <c r="T19" s="20"/>
      <c r="U19" s="20"/>
      <c r="V19" s="20"/>
      <c r="W19" s="20"/>
    </row>
  </sheetData>
  <mergeCells count="28">
    <mergeCell ref="A2:W2"/>
    <mergeCell ref="A3:H3"/>
    <mergeCell ref="J4:M4"/>
    <mergeCell ref="N4:P4"/>
    <mergeCell ref="R4:W4"/>
    <mergeCell ref="A19:H19"/>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3" right="0.3" top="0.46" bottom="0.46" header="0.4" footer="0.4"/>
  <pageSetup paperSize="9" scale="57"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44"/>
  <sheetViews>
    <sheetView showZeros="0" workbookViewId="0">
      <selection activeCell="A1" sqref="A1"/>
    </sheetView>
  </sheetViews>
  <sheetFormatPr defaultColWidth="10.6555555555556" defaultRowHeight="12" customHeight="1"/>
  <cols>
    <col min="1" max="1" width="40" customWidth="1"/>
    <col min="2" max="2" width="42.9777777777778" customWidth="1"/>
    <col min="3" max="4" width="19.3222222222222" customWidth="1"/>
    <col min="5" max="5" width="22.3222222222222" customWidth="1"/>
    <col min="6" max="6" width="12.3222222222222" customWidth="1"/>
    <col min="7" max="7" width="22.9777777777778" customWidth="1"/>
    <col min="8" max="9" width="12.3222222222222" customWidth="1"/>
    <col min="10" max="10" width="22" customWidth="1"/>
  </cols>
  <sheetData>
    <row r="1" ht="15" customHeight="1" spans="10:10">
      <c r="J1" s="122" t="s">
        <v>225</v>
      </c>
    </row>
    <row r="2" ht="33" customHeight="1" spans="1:10">
      <c r="A2" s="4" t="str">
        <f>"2025"&amp;"年部门项目支出绩效目标表"</f>
        <v>2025年部门项目支出绩效目标表</v>
      </c>
      <c r="B2" s="4"/>
      <c r="C2" s="4"/>
      <c r="D2" s="4"/>
      <c r="E2" s="4"/>
      <c r="F2" s="4"/>
      <c r="G2" s="4"/>
      <c r="H2" s="4"/>
      <c r="I2" s="4"/>
      <c r="J2" s="4"/>
    </row>
    <row r="3" ht="17.25" customHeight="1" spans="1:10">
      <c r="A3" s="5" t="str">
        <f>"单位名称："&amp;"西双版纳傣族自治州住房公积金管理中心"</f>
        <v>单位名称：西双版纳傣族自治州住房公积金管理中心</v>
      </c>
      <c r="B3" s="121"/>
      <c r="C3" s="34"/>
      <c r="D3" s="34"/>
      <c r="E3" s="34"/>
      <c r="F3" s="34"/>
      <c r="G3" s="34"/>
      <c r="H3" s="34"/>
      <c r="I3" s="34"/>
      <c r="J3" s="34"/>
    </row>
    <row r="4" ht="44.25" customHeight="1" spans="1:10">
      <c r="A4" s="39" t="s">
        <v>226</v>
      </c>
      <c r="B4" s="39" t="s">
        <v>227</v>
      </c>
      <c r="C4" s="39" t="s">
        <v>228</v>
      </c>
      <c r="D4" s="39" t="s">
        <v>229</v>
      </c>
      <c r="E4" s="39" t="s">
        <v>230</v>
      </c>
      <c r="F4" s="18" t="s">
        <v>231</v>
      </c>
      <c r="G4" s="39" t="s">
        <v>232</v>
      </c>
      <c r="H4" s="18" t="s">
        <v>233</v>
      </c>
      <c r="I4" s="18" t="s">
        <v>234</v>
      </c>
      <c r="J4" s="39" t="s">
        <v>235</v>
      </c>
    </row>
    <row r="5" ht="19.5" customHeight="1" spans="1:10">
      <c r="A5" s="39">
        <v>1</v>
      </c>
      <c r="B5" s="39">
        <v>2</v>
      </c>
      <c r="C5" s="39">
        <v>3</v>
      </c>
      <c r="D5" s="39">
        <v>4</v>
      </c>
      <c r="E5" s="39">
        <v>5</v>
      </c>
      <c r="F5" s="18">
        <v>6</v>
      </c>
      <c r="G5" s="39">
        <v>7</v>
      </c>
      <c r="H5" s="18">
        <v>8</v>
      </c>
      <c r="I5" s="18">
        <v>9</v>
      </c>
      <c r="J5" s="39">
        <v>10</v>
      </c>
    </row>
    <row r="6" ht="40.5" customHeight="1" spans="1:10">
      <c r="A6" s="19" t="s">
        <v>44</v>
      </c>
      <c r="B6" s="19"/>
      <c r="C6" s="19"/>
      <c r="D6" s="19"/>
      <c r="E6" s="19"/>
      <c r="F6" s="19"/>
      <c r="G6" s="19"/>
      <c r="H6" s="19"/>
      <c r="I6" s="19"/>
      <c r="J6" s="19"/>
    </row>
    <row r="7" ht="40.5" customHeight="1" spans="1:10">
      <c r="A7" s="21" t="s">
        <v>44</v>
      </c>
      <c r="B7" s="19"/>
      <c r="C7" s="19"/>
      <c r="D7" s="19"/>
      <c r="E7" s="19"/>
      <c r="F7" s="22"/>
      <c r="G7" s="19"/>
      <c r="H7" s="22"/>
      <c r="I7" s="22"/>
      <c r="J7" s="19"/>
    </row>
    <row r="8" ht="40.5" customHeight="1" spans="1:10">
      <c r="A8" s="103" t="s">
        <v>214</v>
      </c>
      <c r="B8" s="19" t="s">
        <v>236</v>
      </c>
      <c r="C8" s="19" t="s">
        <v>237</v>
      </c>
      <c r="D8" s="19" t="s">
        <v>238</v>
      </c>
      <c r="E8" s="19" t="s">
        <v>239</v>
      </c>
      <c r="F8" s="22" t="s">
        <v>240</v>
      </c>
      <c r="G8" s="19" t="s">
        <v>109</v>
      </c>
      <c r="H8" s="22" t="s">
        <v>241</v>
      </c>
      <c r="I8" s="22" t="s">
        <v>242</v>
      </c>
      <c r="J8" s="19" t="s">
        <v>243</v>
      </c>
    </row>
    <row r="9" ht="40.5" customHeight="1" spans="1:10">
      <c r="A9" s="103" t="s">
        <v>214</v>
      </c>
      <c r="B9" s="19" t="s">
        <v>236</v>
      </c>
      <c r="C9" s="19" t="s">
        <v>237</v>
      </c>
      <c r="D9" s="19" t="s">
        <v>244</v>
      </c>
      <c r="E9" s="19" t="s">
        <v>245</v>
      </c>
      <c r="F9" s="22" t="s">
        <v>240</v>
      </c>
      <c r="G9" s="19" t="s">
        <v>246</v>
      </c>
      <c r="H9" s="22" t="s">
        <v>247</v>
      </c>
      <c r="I9" s="22" t="s">
        <v>242</v>
      </c>
      <c r="J9" s="19" t="s">
        <v>248</v>
      </c>
    </row>
    <row r="10" ht="40.5" customHeight="1" spans="1:10">
      <c r="A10" s="103" t="s">
        <v>214</v>
      </c>
      <c r="B10" s="19" t="s">
        <v>236</v>
      </c>
      <c r="C10" s="19" t="s">
        <v>237</v>
      </c>
      <c r="D10" s="19" t="s">
        <v>249</v>
      </c>
      <c r="E10" s="19" t="s">
        <v>250</v>
      </c>
      <c r="F10" s="22" t="s">
        <v>251</v>
      </c>
      <c r="G10" s="19" t="s">
        <v>252</v>
      </c>
      <c r="H10" s="22" t="s">
        <v>253</v>
      </c>
      <c r="I10" s="22" t="s">
        <v>242</v>
      </c>
      <c r="J10" s="19" t="s">
        <v>254</v>
      </c>
    </row>
    <row r="11" ht="40.5" customHeight="1" spans="1:10">
      <c r="A11" s="103" t="s">
        <v>214</v>
      </c>
      <c r="B11" s="19" t="s">
        <v>236</v>
      </c>
      <c r="C11" s="19" t="s">
        <v>255</v>
      </c>
      <c r="D11" s="19" t="s">
        <v>256</v>
      </c>
      <c r="E11" s="19" t="s">
        <v>257</v>
      </c>
      <c r="F11" s="22" t="s">
        <v>240</v>
      </c>
      <c r="G11" s="19" t="s">
        <v>258</v>
      </c>
      <c r="H11" s="22" t="s">
        <v>253</v>
      </c>
      <c r="I11" s="22" t="s">
        <v>242</v>
      </c>
      <c r="J11" s="19" t="s">
        <v>259</v>
      </c>
    </row>
    <row r="12" ht="40.5" customHeight="1" spans="1:10">
      <c r="A12" s="103" t="s">
        <v>214</v>
      </c>
      <c r="B12" s="19" t="s">
        <v>236</v>
      </c>
      <c r="C12" s="19" t="s">
        <v>255</v>
      </c>
      <c r="D12" s="19" t="s">
        <v>260</v>
      </c>
      <c r="E12" s="19" t="s">
        <v>261</v>
      </c>
      <c r="F12" s="22" t="s">
        <v>240</v>
      </c>
      <c r="G12" s="19" t="s">
        <v>262</v>
      </c>
      <c r="H12" s="22" t="s">
        <v>263</v>
      </c>
      <c r="I12" s="22" t="s">
        <v>242</v>
      </c>
      <c r="J12" s="19" t="s">
        <v>264</v>
      </c>
    </row>
    <row r="13" ht="40.5" customHeight="1" spans="1:10">
      <c r="A13" s="103" t="s">
        <v>214</v>
      </c>
      <c r="B13" s="19" t="s">
        <v>236</v>
      </c>
      <c r="C13" s="19" t="s">
        <v>255</v>
      </c>
      <c r="D13" s="19" t="s">
        <v>265</v>
      </c>
      <c r="E13" s="19" t="s">
        <v>266</v>
      </c>
      <c r="F13" s="22" t="s">
        <v>240</v>
      </c>
      <c r="G13" s="19" t="s">
        <v>106</v>
      </c>
      <c r="H13" s="22" t="s">
        <v>267</v>
      </c>
      <c r="I13" s="22" t="s">
        <v>242</v>
      </c>
      <c r="J13" s="19" t="s">
        <v>268</v>
      </c>
    </row>
    <row r="14" ht="40.5" customHeight="1" spans="1:10">
      <c r="A14" s="103" t="s">
        <v>214</v>
      </c>
      <c r="B14" s="19" t="s">
        <v>236</v>
      </c>
      <c r="C14" s="19" t="s">
        <v>269</v>
      </c>
      <c r="D14" s="19" t="s">
        <v>270</v>
      </c>
      <c r="E14" s="19" t="s">
        <v>271</v>
      </c>
      <c r="F14" s="22" t="s">
        <v>240</v>
      </c>
      <c r="G14" s="19" t="s">
        <v>272</v>
      </c>
      <c r="H14" s="22" t="s">
        <v>247</v>
      </c>
      <c r="I14" s="22" t="s">
        <v>242</v>
      </c>
      <c r="J14" s="19" t="s">
        <v>273</v>
      </c>
    </row>
    <row r="15" ht="40.5" customHeight="1" spans="1:10">
      <c r="A15" s="103" t="s">
        <v>223</v>
      </c>
      <c r="B15" s="19" t="s">
        <v>274</v>
      </c>
      <c r="C15" s="19" t="s">
        <v>237</v>
      </c>
      <c r="D15" s="19" t="s">
        <v>238</v>
      </c>
      <c r="E15" s="19" t="s">
        <v>275</v>
      </c>
      <c r="F15" s="22" t="s">
        <v>276</v>
      </c>
      <c r="G15" s="19" t="s">
        <v>277</v>
      </c>
      <c r="H15" s="22" t="s">
        <v>278</v>
      </c>
      <c r="I15" s="22" t="s">
        <v>242</v>
      </c>
      <c r="J15" s="19" t="s">
        <v>279</v>
      </c>
    </row>
    <row r="16" ht="40.5" customHeight="1" spans="1:10">
      <c r="A16" s="103" t="s">
        <v>223</v>
      </c>
      <c r="B16" s="19" t="s">
        <v>274</v>
      </c>
      <c r="C16" s="19" t="s">
        <v>237</v>
      </c>
      <c r="D16" s="19" t="s">
        <v>238</v>
      </c>
      <c r="E16" s="19" t="s">
        <v>280</v>
      </c>
      <c r="F16" s="22" t="s">
        <v>240</v>
      </c>
      <c r="G16" s="19" t="s">
        <v>111</v>
      </c>
      <c r="H16" s="22" t="s">
        <v>281</v>
      </c>
      <c r="I16" s="22" t="s">
        <v>242</v>
      </c>
      <c r="J16" s="19" t="s">
        <v>282</v>
      </c>
    </row>
    <row r="17" ht="40.5" customHeight="1" spans="1:10">
      <c r="A17" s="103" t="s">
        <v>223</v>
      </c>
      <c r="B17" s="19" t="s">
        <v>274</v>
      </c>
      <c r="C17" s="19" t="s">
        <v>237</v>
      </c>
      <c r="D17" s="19" t="s">
        <v>244</v>
      </c>
      <c r="E17" s="19" t="s">
        <v>283</v>
      </c>
      <c r="F17" s="22" t="s">
        <v>251</v>
      </c>
      <c r="G17" s="19" t="s">
        <v>108</v>
      </c>
      <c r="H17" s="22" t="s">
        <v>284</v>
      </c>
      <c r="I17" s="22" t="s">
        <v>242</v>
      </c>
      <c r="J17" s="19" t="s">
        <v>285</v>
      </c>
    </row>
    <row r="18" ht="40.5" customHeight="1" spans="1:10">
      <c r="A18" s="103" t="s">
        <v>223</v>
      </c>
      <c r="B18" s="19" t="s">
        <v>274</v>
      </c>
      <c r="C18" s="19" t="s">
        <v>237</v>
      </c>
      <c r="D18" s="19" t="s">
        <v>244</v>
      </c>
      <c r="E18" s="19" t="s">
        <v>286</v>
      </c>
      <c r="F18" s="22" t="s">
        <v>276</v>
      </c>
      <c r="G18" s="19" t="s">
        <v>246</v>
      </c>
      <c r="H18" s="22" t="s">
        <v>247</v>
      </c>
      <c r="I18" s="22" t="s">
        <v>242</v>
      </c>
      <c r="J18" s="19" t="s">
        <v>287</v>
      </c>
    </row>
    <row r="19" ht="40.5" customHeight="1" spans="1:10">
      <c r="A19" s="103" t="s">
        <v>223</v>
      </c>
      <c r="B19" s="19" t="s">
        <v>274</v>
      </c>
      <c r="C19" s="19" t="s">
        <v>237</v>
      </c>
      <c r="D19" s="19" t="s">
        <v>249</v>
      </c>
      <c r="E19" s="19" t="s">
        <v>250</v>
      </c>
      <c r="F19" s="22" t="s">
        <v>251</v>
      </c>
      <c r="G19" s="19" t="s">
        <v>288</v>
      </c>
      <c r="H19" s="22" t="s">
        <v>253</v>
      </c>
      <c r="I19" s="22" t="s">
        <v>242</v>
      </c>
      <c r="J19" s="19" t="s">
        <v>289</v>
      </c>
    </row>
    <row r="20" ht="40.5" customHeight="1" spans="1:10">
      <c r="A20" s="103" t="s">
        <v>223</v>
      </c>
      <c r="B20" s="19" t="s">
        <v>274</v>
      </c>
      <c r="C20" s="19" t="s">
        <v>255</v>
      </c>
      <c r="D20" s="19" t="s">
        <v>256</v>
      </c>
      <c r="E20" s="19" t="s">
        <v>290</v>
      </c>
      <c r="F20" s="22" t="s">
        <v>291</v>
      </c>
      <c r="G20" s="19" t="s">
        <v>258</v>
      </c>
      <c r="H20" s="22" t="s">
        <v>253</v>
      </c>
      <c r="I20" s="22" t="s">
        <v>242</v>
      </c>
      <c r="J20" s="19" t="s">
        <v>292</v>
      </c>
    </row>
    <row r="21" ht="40.5" customHeight="1" spans="1:10">
      <c r="A21" s="103" t="s">
        <v>223</v>
      </c>
      <c r="B21" s="19" t="s">
        <v>274</v>
      </c>
      <c r="C21" s="19" t="s">
        <v>255</v>
      </c>
      <c r="D21" s="19" t="s">
        <v>260</v>
      </c>
      <c r="E21" s="19" t="s">
        <v>293</v>
      </c>
      <c r="F21" s="22" t="s">
        <v>276</v>
      </c>
      <c r="G21" s="19" t="s">
        <v>294</v>
      </c>
      <c r="H21" s="22"/>
      <c r="I21" s="22" t="s">
        <v>295</v>
      </c>
      <c r="J21" s="19" t="s">
        <v>296</v>
      </c>
    </row>
    <row r="22" ht="40.5" customHeight="1" spans="1:10">
      <c r="A22" s="103" t="s">
        <v>223</v>
      </c>
      <c r="B22" s="19" t="s">
        <v>274</v>
      </c>
      <c r="C22" s="19" t="s">
        <v>255</v>
      </c>
      <c r="D22" s="19" t="s">
        <v>265</v>
      </c>
      <c r="E22" s="19" t="s">
        <v>297</v>
      </c>
      <c r="F22" s="22" t="s">
        <v>276</v>
      </c>
      <c r="G22" s="19" t="s">
        <v>298</v>
      </c>
      <c r="H22" s="22"/>
      <c r="I22" s="22" t="s">
        <v>295</v>
      </c>
      <c r="J22" s="19" t="s">
        <v>299</v>
      </c>
    </row>
    <row r="23" ht="40.5" customHeight="1" spans="1:10">
      <c r="A23" s="103" t="s">
        <v>223</v>
      </c>
      <c r="B23" s="19" t="s">
        <v>274</v>
      </c>
      <c r="C23" s="19" t="s">
        <v>269</v>
      </c>
      <c r="D23" s="19" t="s">
        <v>270</v>
      </c>
      <c r="E23" s="19" t="s">
        <v>300</v>
      </c>
      <c r="F23" s="22" t="s">
        <v>291</v>
      </c>
      <c r="G23" s="19" t="s">
        <v>301</v>
      </c>
      <c r="H23" s="22" t="s">
        <v>247</v>
      </c>
      <c r="I23" s="22" t="s">
        <v>242</v>
      </c>
      <c r="J23" s="19" t="s">
        <v>302</v>
      </c>
    </row>
    <row r="24" ht="40.5" customHeight="1" spans="1:10">
      <c r="A24" s="103" t="s">
        <v>219</v>
      </c>
      <c r="B24" s="19" t="s">
        <v>303</v>
      </c>
      <c r="C24" s="19" t="s">
        <v>237</v>
      </c>
      <c r="D24" s="19" t="s">
        <v>238</v>
      </c>
      <c r="E24" s="19" t="s">
        <v>304</v>
      </c>
      <c r="F24" s="22" t="s">
        <v>276</v>
      </c>
      <c r="G24" s="19" t="s">
        <v>108</v>
      </c>
      <c r="H24" s="22" t="s">
        <v>305</v>
      </c>
      <c r="I24" s="22" t="s">
        <v>242</v>
      </c>
      <c r="J24" s="19" t="s">
        <v>306</v>
      </c>
    </row>
    <row r="25" ht="40.5" customHeight="1" spans="1:10">
      <c r="A25" s="103" t="s">
        <v>219</v>
      </c>
      <c r="B25" s="19" t="s">
        <v>303</v>
      </c>
      <c r="C25" s="19" t="s">
        <v>237</v>
      </c>
      <c r="D25" s="19" t="s">
        <v>238</v>
      </c>
      <c r="E25" s="19" t="s">
        <v>307</v>
      </c>
      <c r="F25" s="22" t="s">
        <v>240</v>
      </c>
      <c r="G25" s="19" t="s">
        <v>110</v>
      </c>
      <c r="H25" s="22" t="s">
        <v>308</v>
      </c>
      <c r="I25" s="22" t="s">
        <v>242</v>
      </c>
      <c r="J25" s="19" t="s">
        <v>282</v>
      </c>
    </row>
    <row r="26" ht="40.5" customHeight="1" spans="1:10">
      <c r="A26" s="103" t="s">
        <v>219</v>
      </c>
      <c r="B26" s="19" t="s">
        <v>303</v>
      </c>
      <c r="C26" s="19" t="s">
        <v>237</v>
      </c>
      <c r="D26" s="19" t="s">
        <v>244</v>
      </c>
      <c r="E26" s="19" t="s">
        <v>286</v>
      </c>
      <c r="F26" s="22" t="s">
        <v>276</v>
      </c>
      <c r="G26" s="19" t="s">
        <v>246</v>
      </c>
      <c r="H26" s="22" t="s">
        <v>247</v>
      </c>
      <c r="I26" s="22" t="s">
        <v>242</v>
      </c>
      <c r="J26" s="19" t="s">
        <v>287</v>
      </c>
    </row>
    <row r="27" ht="40.5" customHeight="1" spans="1:10">
      <c r="A27" s="103" t="s">
        <v>219</v>
      </c>
      <c r="B27" s="19" t="s">
        <v>303</v>
      </c>
      <c r="C27" s="19" t="s">
        <v>237</v>
      </c>
      <c r="D27" s="19" t="s">
        <v>244</v>
      </c>
      <c r="E27" s="19" t="s">
        <v>283</v>
      </c>
      <c r="F27" s="22" t="s">
        <v>291</v>
      </c>
      <c r="G27" s="19" t="s">
        <v>108</v>
      </c>
      <c r="H27" s="22" t="s">
        <v>284</v>
      </c>
      <c r="I27" s="22" t="s">
        <v>242</v>
      </c>
      <c r="J27" s="19" t="s">
        <v>285</v>
      </c>
    </row>
    <row r="28" ht="40.5" customHeight="1" spans="1:10">
      <c r="A28" s="103" t="s">
        <v>219</v>
      </c>
      <c r="B28" s="19" t="s">
        <v>303</v>
      </c>
      <c r="C28" s="19" t="s">
        <v>237</v>
      </c>
      <c r="D28" s="19" t="s">
        <v>249</v>
      </c>
      <c r="E28" s="19" t="s">
        <v>250</v>
      </c>
      <c r="F28" s="22" t="s">
        <v>251</v>
      </c>
      <c r="G28" s="19" t="s">
        <v>309</v>
      </c>
      <c r="H28" s="22" t="s">
        <v>253</v>
      </c>
      <c r="I28" s="22" t="s">
        <v>242</v>
      </c>
      <c r="J28" s="19" t="s">
        <v>310</v>
      </c>
    </row>
    <row r="29" ht="40.5" customHeight="1" spans="1:10">
      <c r="A29" s="103" t="s">
        <v>219</v>
      </c>
      <c r="B29" s="19" t="s">
        <v>303</v>
      </c>
      <c r="C29" s="19" t="s">
        <v>255</v>
      </c>
      <c r="D29" s="19" t="s">
        <v>256</v>
      </c>
      <c r="E29" s="19" t="s">
        <v>290</v>
      </c>
      <c r="F29" s="22" t="s">
        <v>291</v>
      </c>
      <c r="G29" s="19" t="s">
        <v>311</v>
      </c>
      <c r="H29" s="22" t="s">
        <v>253</v>
      </c>
      <c r="I29" s="22" t="s">
        <v>242</v>
      </c>
      <c r="J29" s="19" t="s">
        <v>312</v>
      </c>
    </row>
    <row r="30" ht="40.5" customHeight="1" spans="1:10">
      <c r="A30" s="103" t="s">
        <v>219</v>
      </c>
      <c r="B30" s="19" t="s">
        <v>303</v>
      </c>
      <c r="C30" s="19" t="s">
        <v>255</v>
      </c>
      <c r="D30" s="19" t="s">
        <v>260</v>
      </c>
      <c r="E30" s="19" t="s">
        <v>313</v>
      </c>
      <c r="F30" s="22" t="s">
        <v>276</v>
      </c>
      <c r="G30" s="19" t="s">
        <v>272</v>
      </c>
      <c r="H30" s="22" t="s">
        <v>247</v>
      </c>
      <c r="I30" s="22" t="s">
        <v>242</v>
      </c>
      <c r="J30" s="19" t="s">
        <v>314</v>
      </c>
    </row>
    <row r="31" ht="40.5" customHeight="1" spans="1:10">
      <c r="A31" s="103" t="s">
        <v>219</v>
      </c>
      <c r="B31" s="19" t="s">
        <v>303</v>
      </c>
      <c r="C31" s="19" t="s">
        <v>255</v>
      </c>
      <c r="D31" s="19" t="s">
        <v>265</v>
      </c>
      <c r="E31" s="19" t="s">
        <v>315</v>
      </c>
      <c r="F31" s="22" t="s">
        <v>276</v>
      </c>
      <c r="G31" s="19" t="s">
        <v>316</v>
      </c>
      <c r="H31" s="22"/>
      <c r="I31" s="22" t="s">
        <v>295</v>
      </c>
      <c r="J31" s="19" t="s">
        <v>317</v>
      </c>
    </row>
    <row r="32" ht="40.5" customHeight="1" spans="1:10">
      <c r="A32" s="103" t="s">
        <v>219</v>
      </c>
      <c r="B32" s="19" t="s">
        <v>303</v>
      </c>
      <c r="C32" s="19" t="s">
        <v>269</v>
      </c>
      <c r="D32" s="19" t="s">
        <v>270</v>
      </c>
      <c r="E32" s="19" t="s">
        <v>318</v>
      </c>
      <c r="F32" s="22" t="s">
        <v>291</v>
      </c>
      <c r="G32" s="19" t="s">
        <v>301</v>
      </c>
      <c r="H32" s="22" t="s">
        <v>247</v>
      </c>
      <c r="I32" s="22" t="s">
        <v>242</v>
      </c>
      <c r="J32" s="19" t="s">
        <v>302</v>
      </c>
    </row>
    <row r="33" ht="40.5" customHeight="1" spans="1:10">
      <c r="A33" s="103" t="s">
        <v>219</v>
      </c>
      <c r="B33" s="19" t="s">
        <v>303</v>
      </c>
      <c r="C33" s="19" t="s">
        <v>269</v>
      </c>
      <c r="D33" s="19" t="s">
        <v>270</v>
      </c>
      <c r="E33" s="19" t="s">
        <v>319</v>
      </c>
      <c r="F33" s="22" t="s">
        <v>251</v>
      </c>
      <c r="G33" s="19" t="s">
        <v>320</v>
      </c>
      <c r="H33" s="22" t="s">
        <v>247</v>
      </c>
      <c r="I33" s="22" t="s">
        <v>242</v>
      </c>
      <c r="J33" s="19" t="s">
        <v>321</v>
      </c>
    </row>
    <row r="34" ht="40.5" customHeight="1" spans="1:10">
      <c r="A34" s="103" t="s">
        <v>217</v>
      </c>
      <c r="B34" s="19" t="s">
        <v>322</v>
      </c>
      <c r="C34" s="19" t="s">
        <v>237</v>
      </c>
      <c r="D34" s="19" t="s">
        <v>238</v>
      </c>
      <c r="E34" s="19" t="s">
        <v>323</v>
      </c>
      <c r="F34" s="22" t="s">
        <v>291</v>
      </c>
      <c r="G34" s="19" t="s">
        <v>324</v>
      </c>
      <c r="H34" s="22" t="s">
        <v>241</v>
      </c>
      <c r="I34" s="22" t="s">
        <v>242</v>
      </c>
      <c r="J34" s="19" t="s">
        <v>325</v>
      </c>
    </row>
    <row r="35" ht="40.5" customHeight="1" spans="1:10">
      <c r="A35" s="103" t="s">
        <v>217</v>
      </c>
      <c r="B35" s="19" t="s">
        <v>322</v>
      </c>
      <c r="C35" s="19" t="s">
        <v>237</v>
      </c>
      <c r="D35" s="19" t="s">
        <v>238</v>
      </c>
      <c r="E35" s="19" t="s">
        <v>326</v>
      </c>
      <c r="F35" s="22" t="s">
        <v>291</v>
      </c>
      <c r="G35" s="19" t="s">
        <v>327</v>
      </c>
      <c r="H35" s="22" t="s">
        <v>241</v>
      </c>
      <c r="I35" s="22" t="s">
        <v>242</v>
      </c>
      <c r="J35" s="19" t="s">
        <v>328</v>
      </c>
    </row>
    <row r="36" ht="40.5" customHeight="1" spans="1:10">
      <c r="A36" s="103" t="s">
        <v>217</v>
      </c>
      <c r="B36" s="19" t="s">
        <v>322</v>
      </c>
      <c r="C36" s="19" t="s">
        <v>237</v>
      </c>
      <c r="D36" s="19" t="s">
        <v>238</v>
      </c>
      <c r="E36" s="19" t="s">
        <v>329</v>
      </c>
      <c r="F36" s="22" t="s">
        <v>291</v>
      </c>
      <c r="G36" s="19" t="s">
        <v>109</v>
      </c>
      <c r="H36" s="22" t="s">
        <v>241</v>
      </c>
      <c r="I36" s="22" t="s">
        <v>242</v>
      </c>
      <c r="J36" s="19" t="s">
        <v>243</v>
      </c>
    </row>
    <row r="37" ht="40.5" customHeight="1" spans="1:10">
      <c r="A37" s="103" t="s">
        <v>217</v>
      </c>
      <c r="B37" s="19" t="s">
        <v>322</v>
      </c>
      <c r="C37" s="19" t="s">
        <v>237</v>
      </c>
      <c r="D37" s="19" t="s">
        <v>244</v>
      </c>
      <c r="E37" s="19" t="s">
        <v>330</v>
      </c>
      <c r="F37" s="22" t="s">
        <v>291</v>
      </c>
      <c r="G37" s="19" t="s">
        <v>246</v>
      </c>
      <c r="H37" s="22" t="s">
        <v>247</v>
      </c>
      <c r="I37" s="22" t="s">
        <v>242</v>
      </c>
      <c r="J37" s="19" t="s">
        <v>331</v>
      </c>
    </row>
    <row r="38" ht="40.5" customHeight="1" spans="1:10">
      <c r="A38" s="103" t="s">
        <v>217</v>
      </c>
      <c r="B38" s="19" t="s">
        <v>322</v>
      </c>
      <c r="C38" s="19" t="s">
        <v>237</v>
      </c>
      <c r="D38" s="19" t="s">
        <v>244</v>
      </c>
      <c r="E38" s="19" t="s">
        <v>332</v>
      </c>
      <c r="F38" s="22" t="s">
        <v>291</v>
      </c>
      <c r="G38" s="19" t="s">
        <v>246</v>
      </c>
      <c r="H38" s="22" t="s">
        <v>247</v>
      </c>
      <c r="I38" s="22" t="s">
        <v>242</v>
      </c>
      <c r="J38" s="19" t="s">
        <v>333</v>
      </c>
    </row>
    <row r="39" ht="40.5" customHeight="1" spans="1:10">
      <c r="A39" s="103" t="s">
        <v>217</v>
      </c>
      <c r="B39" s="19" t="s">
        <v>322</v>
      </c>
      <c r="C39" s="19" t="s">
        <v>237</v>
      </c>
      <c r="D39" s="19" t="s">
        <v>244</v>
      </c>
      <c r="E39" s="19" t="s">
        <v>245</v>
      </c>
      <c r="F39" s="22" t="s">
        <v>291</v>
      </c>
      <c r="G39" s="19" t="s">
        <v>246</v>
      </c>
      <c r="H39" s="22" t="s">
        <v>247</v>
      </c>
      <c r="I39" s="22" t="s">
        <v>242</v>
      </c>
      <c r="J39" s="19" t="s">
        <v>334</v>
      </c>
    </row>
    <row r="40" ht="40.5" customHeight="1" spans="1:10">
      <c r="A40" s="103" t="s">
        <v>217</v>
      </c>
      <c r="B40" s="19" t="s">
        <v>322</v>
      </c>
      <c r="C40" s="19" t="s">
        <v>255</v>
      </c>
      <c r="D40" s="19" t="s">
        <v>256</v>
      </c>
      <c r="E40" s="19" t="s">
        <v>257</v>
      </c>
      <c r="F40" s="22" t="s">
        <v>291</v>
      </c>
      <c r="G40" s="19" t="s">
        <v>258</v>
      </c>
      <c r="H40" s="22" t="s">
        <v>253</v>
      </c>
      <c r="I40" s="22" t="s">
        <v>242</v>
      </c>
      <c r="J40" s="19" t="s">
        <v>292</v>
      </c>
    </row>
    <row r="41" ht="40.5" customHeight="1" spans="1:10">
      <c r="A41" s="103" t="s">
        <v>217</v>
      </c>
      <c r="B41" s="19" t="s">
        <v>322</v>
      </c>
      <c r="C41" s="19" t="s">
        <v>255</v>
      </c>
      <c r="D41" s="19" t="s">
        <v>260</v>
      </c>
      <c r="E41" s="19" t="s">
        <v>335</v>
      </c>
      <c r="F41" s="22" t="s">
        <v>291</v>
      </c>
      <c r="G41" s="19" t="s">
        <v>336</v>
      </c>
      <c r="H41" s="22" t="s">
        <v>263</v>
      </c>
      <c r="I41" s="22" t="s">
        <v>242</v>
      </c>
      <c r="J41" s="19" t="s">
        <v>337</v>
      </c>
    </row>
    <row r="42" ht="40.5" customHeight="1" spans="1:10">
      <c r="A42" s="103" t="s">
        <v>217</v>
      </c>
      <c r="B42" s="19" t="s">
        <v>322</v>
      </c>
      <c r="C42" s="19" t="s">
        <v>255</v>
      </c>
      <c r="D42" s="19" t="s">
        <v>260</v>
      </c>
      <c r="E42" s="19" t="s">
        <v>338</v>
      </c>
      <c r="F42" s="22" t="s">
        <v>291</v>
      </c>
      <c r="G42" s="19" t="s">
        <v>339</v>
      </c>
      <c r="H42" s="22" t="s">
        <v>340</v>
      </c>
      <c r="I42" s="22" t="s">
        <v>242</v>
      </c>
      <c r="J42" s="19" t="s">
        <v>341</v>
      </c>
    </row>
    <row r="43" ht="40.5" customHeight="1" spans="1:10">
      <c r="A43" s="103" t="s">
        <v>217</v>
      </c>
      <c r="B43" s="19" t="s">
        <v>322</v>
      </c>
      <c r="C43" s="19" t="s">
        <v>255</v>
      </c>
      <c r="D43" s="19" t="s">
        <v>265</v>
      </c>
      <c r="E43" s="19" t="s">
        <v>342</v>
      </c>
      <c r="F43" s="22" t="s">
        <v>276</v>
      </c>
      <c r="G43" s="19" t="s">
        <v>343</v>
      </c>
      <c r="H43" s="22"/>
      <c r="I43" s="22" t="s">
        <v>295</v>
      </c>
      <c r="J43" s="19" t="s">
        <v>344</v>
      </c>
    </row>
    <row r="44" ht="40.5" customHeight="1" spans="1:10">
      <c r="A44" s="103" t="s">
        <v>217</v>
      </c>
      <c r="B44" s="19" t="s">
        <v>322</v>
      </c>
      <c r="C44" s="19" t="s">
        <v>269</v>
      </c>
      <c r="D44" s="19" t="s">
        <v>270</v>
      </c>
      <c r="E44" s="19" t="s">
        <v>345</v>
      </c>
      <c r="F44" s="22" t="s">
        <v>240</v>
      </c>
      <c r="G44" s="19" t="s">
        <v>301</v>
      </c>
      <c r="H44" s="22" t="s">
        <v>247</v>
      </c>
      <c r="I44" s="22" t="s">
        <v>242</v>
      </c>
      <c r="J44" s="19" t="s">
        <v>273</v>
      </c>
    </row>
  </sheetData>
  <mergeCells count="10">
    <mergeCell ref="A2:J2"/>
    <mergeCell ref="A3:H3"/>
    <mergeCell ref="A8:A14"/>
    <mergeCell ref="A15:A23"/>
    <mergeCell ref="A24:A33"/>
    <mergeCell ref="A34:A44"/>
    <mergeCell ref="B8:B14"/>
    <mergeCell ref="B15:B23"/>
    <mergeCell ref="B24:B33"/>
    <mergeCell ref="B34:B44"/>
  </mergeCells>
  <printOptions horizontalCentered="1"/>
  <pageMargins left="0.79" right="0.79" top="0.59" bottom="0.59" header="0" footer="0"/>
  <pageSetup paperSize="9" scale="6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州对下转移支付预算表09-1</vt:lpstr>
      <vt:lpstr>州对下转移支付绩效目标表09-2</vt:lpstr>
      <vt:lpstr>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2025-02-05T01:05:00Z</dcterms:created>
  <dcterms:modified xsi:type="dcterms:W3CDTF">2025-02-06T03:43:53Z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ies>
</file>